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9690" windowHeight="6465"/>
  </bookViews>
  <sheets>
    <sheet name="смета " sheetId="30" r:id="rId1"/>
    <sheet name="матер " sheetId="31" r:id="rId2"/>
    <sheet name="вентиляция " sheetId="32" r:id="rId3"/>
    <sheet name="сантехника" sheetId="33" r:id="rId4"/>
    <sheet name="электромонтажные" sheetId="34" r:id="rId5"/>
    <sheet name="скс" sheetId="36" r:id="rId6"/>
    <sheet name="Лист1" sheetId="37" r:id="rId7"/>
  </sheets>
  <calcPr calcId="145621"/>
</workbook>
</file>

<file path=xl/calcChain.xml><?xml version="1.0" encoding="utf-8"?>
<calcChain xmlns="http://schemas.openxmlformats.org/spreadsheetml/2006/main">
  <c r="G37" i="31" l="1"/>
  <c r="G66" i="30"/>
  <c r="G176" i="30"/>
  <c r="G170" i="30"/>
  <c r="G29" i="31"/>
  <c r="G143" i="30"/>
  <c r="G36" i="31"/>
  <c r="G17" i="30"/>
  <c r="G28" i="31"/>
  <c r="G27" i="31"/>
  <c r="G40" i="30"/>
  <c r="G16" i="30"/>
  <c r="G14" i="30"/>
  <c r="G68" i="30"/>
  <c r="F14" i="36"/>
  <c r="F13" i="36"/>
  <c r="F12" i="36"/>
  <c r="F11" i="36"/>
  <c r="F10" i="36"/>
  <c r="F9" i="36"/>
  <c r="F8" i="36"/>
  <c r="F7" i="36"/>
  <c r="F6" i="36"/>
  <c r="F15" i="36" s="1"/>
  <c r="F5" i="36"/>
  <c r="F4" i="36"/>
  <c r="G38" i="31"/>
  <c r="G35" i="31"/>
  <c r="G34" i="31"/>
  <c r="G33" i="31"/>
  <c r="G32" i="31"/>
  <c r="G31" i="31"/>
  <c r="G30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162" i="30"/>
  <c r="G161" i="30"/>
  <c r="G159" i="30"/>
  <c r="G158" i="30"/>
  <c r="G157" i="30"/>
  <c r="G156" i="30"/>
  <c r="G155" i="30"/>
  <c r="G154" i="30"/>
  <c r="G153" i="30"/>
  <c r="G152" i="30"/>
  <c r="G151" i="30"/>
  <c r="G101" i="30"/>
  <c r="G41" i="30"/>
  <c r="G64" i="30"/>
  <c r="G39" i="31" l="1"/>
  <c r="G169" i="30" s="1"/>
  <c r="G163" i="30"/>
  <c r="G164" i="30" s="1"/>
  <c r="G61" i="30"/>
  <c r="G37" i="30"/>
  <c r="G60" i="30"/>
  <c r="G35" i="30"/>
  <c r="F40" i="33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39" i="33"/>
  <c r="F38" i="33"/>
  <c r="F37" i="33"/>
  <c r="F36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5" i="33"/>
  <c r="G60" i="34"/>
  <c r="G59" i="34"/>
  <c r="G58" i="34"/>
  <c r="G57" i="34"/>
  <c r="G56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G29" i="34"/>
  <c r="G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G6" i="34"/>
  <c r="G5" i="34"/>
  <c r="G80" i="30"/>
  <c r="G100" i="30"/>
  <c r="G121" i="30"/>
  <c r="G146" i="30"/>
  <c r="G145" i="30"/>
  <c r="G144" i="30"/>
  <c r="G142" i="30"/>
  <c r="G141" i="30"/>
  <c r="G140" i="30"/>
  <c r="G139" i="30"/>
  <c r="G138" i="30"/>
  <c r="G137" i="30"/>
  <c r="G136" i="30"/>
  <c r="G135" i="30"/>
  <c r="G134" i="30"/>
  <c r="G133" i="30"/>
  <c r="G132" i="30"/>
  <c r="G131" i="30"/>
  <c r="G56" i="30"/>
  <c r="G55" i="30"/>
  <c r="G54" i="30"/>
  <c r="G127" i="30"/>
  <c r="G126" i="30"/>
  <c r="G125" i="30"/>
  <c r="G124" i="30"/>
  <c r="G123" i="30"/>
  <c r="G122" i="30"/>
  <c r="G120" i="30"/>
  <c r="G119" i="30"/>
  <c r="G118" i="30"/>
  <c r="G117" i="30"/>
  <c r="G113" i="30"/>
  <c r="G112" i="30"/>
  <c r="G111" i="30"/>
  <c r="G110" i="30"/>
  <c r="G109" i="30"/>
  <c r="G108" i="30"/>
  <c r="G107" i="30"/>
  <c r="G106" i="30"/>
  <c r="G99" i="30"/>
  <c r="G98" i="30"/>
  <c r="G97" i="30"/>
  <c r="G96" i="30"/>
  <c r="G95" i="30"/>
  <c r="G94" i="30"/>
  <c r="G93" i="30"/>
  <c r="G92" i="30"/>
  <c r="G91" i="30"/>
  <c r="G90" i="30"/>
  <c r="G89" i="30"/>
  <c r="G88" i="30"/>
  <c r="G87" i="30"/>
  <c r="G86" i="30"/>
  <c r="G85" i="30"/>
  <c r="G84" i="30"/>
  <c r="G83" i="30"/>
  <c r="G82" i="30"/>
  <c r="G81" i="30"/>
  <c r="G79" i="30"/>
  <c r="G78" i="30"/>
  <c r="G77" i="30"/>
  <c r="G76" i="30"/>
  <c r="G75" i="30"/>
  <c r="G74" i="30"/>
  <c r="G73" i="30"/>
  <c r="G72" i="30"/>
  <c r="G65" i="30"/>
  <c r="G63" i="30"/>
  <c r="G62" i="30"/>
  <c r="G59" i="30"/>
  <c r="G58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39" i="30"/>
  <c r="G38" i="30"/>
  <c r="G36" i="30"/>
  <c r="G34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5" i="30"/>
  <c r="G13" i="30"/>
  <c r="G61" i="34" l="1"/>
  <c r="F41" i="33"/>
  <c r="G114" i="30"/>
  <c r="G128" i="30"/>
  <c r="G70" i="30"/>
  <c r="G168" i="30" s="1"/>
  <c r="G167" i="30" s="1"/>
  <c r="G102" i="30"/>
  <c r="G147" i="30"/>
  <c r="G148" i="30" s="1"/>
  <c r="F60" i="32"/>
  <c r="G174" i="30" l="1"/>
  <c r="G173" i="30" s="1"/>
  <c r="G182" i="30"/>
  <c r="G185" i="30" s="1"/>
  <c r="G186" i="30" s="1"/>
  <c r="G187" i="30" s="1"/>
  <c r="G189" i="30" s="1"/>
</calcChain>
</file>

<file path=xl/sharedStrings.xml><?xml version="1.0" encoding="utf-8"?>
<sst xmlns="http://schemas.openxmlformats.org/spreadsheetml/2006/main" count="720" uniqueCount="357">
  <si>
    <t>№</t>
  </si>
  <si>
    <t>Наименование работ</t>
  </si>
  <si>
    <t>Ед.из.</t>
  </si>
  <si>
    <t>Кол-во</t>
  </si>
  <si>
    <t>Ст-ть ед., руб</t>
  </si>
  <si>
    <t>Всего ст-ть, руб.</t>
  </si>
  <si>
    <t>Составил_____________</t>
  </si>
  <si>
    <t>м2</t>
  </si>
  <si>
    <t>Составлена в текущих ценах, с учётом материалов</t>
  </si>
  <si>
    <t>НДС</t>
  </si>
  <si>
    <t>кг</t>
  </si>
  <si>
    <t>шт.</t>
  </si>
  <si>
    <t>ед.изм.</t>
  </si>
  <si>
    <t>кол-во</t>
  </si>
  <si>
    <t>ст-сть всего</t>
  </si>
  <si>
    <t>1.</t>
  </si>
  <si>
    <t>3.</t>
  </si>
  <si>
    <t>Итого</t>
  </si>
  <si>
    <t>Непредвиденные расходы</t>
  </si>
  <si>
    <t>руб.</t>
  </si>
  <si>
    <t>ВСЕГО</t>
  </si>
  <si>
    <t>Утверждаю</t>
  </si>
  <si>
    <t>Генеральный директор</t>
  </si>
  <si>
    <t>ОАО "Фармация</t>
  </si>
  <si>
    <t>Балахонская Н.В. ________</t>
  </si>
  <si>
    <t>п.м.</t>
  </si>
  <si>
    <t>Лестничная клетка</t>
  </si>
  <si>
    <t>Шпатлевание стен,откосов под окраску</t>
  </si>
  <si>
    <t>Окраска стен воднодисперсионной краской влагостойкой для внутренних работ</t>
  </si>
  <si>
    <t>Облицовка стен, откосов, в том числе по фронту сантехнического оборудования    керамической плиткой</t>
  </si>
  <si>
    <t xml:space="preserve">Установка угла перфорированного </t>
  </si>
  <si>
    <t>Устройство плинтуса из керамогранитной противоскользящей плитки шир 100 мм с изготовлением</t>
  </si>
  <si>
    <t xml:space="preserve">Устройство полов из керамогранитной противоскользящей  плитки </t>
  </si>
  <si>
    <t>Устройство плинтуса из керамической  плитки шир 100 мм с изготовлением</t>
  </si>
  <si>
    <t>1-2 этажи</t>
  </si>
  <si>
    <t>Грунтование потолка</t>
  </si>
  <si>
    <t>Шпатлевание потолка под окраску</t>
  </si>
  <si>
    <t>Окраска потолка воднодисперсионной краской  влагостойкой для внутренних работ</t>
  </si>
  <si>
    <t>Устройство подвесного реечного потолка типа "Orcal"</t>
  </si>
  <si>
    <t>Установка дверных блоков однопольных в комплекте с замком и фурнитурой 21-9</t>
  </si>
  <si>
    <t>Установка дверных блоков однопольных в комплекте с замком и фурнитурой 21-7</t>
  </si>
  <si>
    <t>Усстановка  противопожарных дверных блоков в комплекте с замком и фурнитурой 21-9</t>
  </si>
  <si>
    <t>Усстановка  противопожарных дверных блоков  в комплекте с замком и фурнитурой 21-10</t>
  </si>
  <si>
    <t>Установка оконного блока из ПВХ-профиля с тройным остекленеем 18-9,15-18</t>
  </si>
  <si>
    <t>Подвал</t>
  </si>
  <si>
    <t>Установка дверного наружнего блока в комплекте с замком и фурнитурой  27-9</t>
  </si>
  <si>
    <t>Установка монтажной (установочной) коробки</t>
  </si>
  <si>
    <t>Установка распределительной коробки</t>
  </si>
  <si>
    <t>Установка кабеленесущих систем  (лоток неперфорированный, консоль потолочная, пластина соединительная, комплект соединительный)</t>
  </si>
  <si>
    <t>Установка автоматического выключателя (3Р)</t>
  </si>
  <si>
    <t>Установка автоматического выключателя (1Р)</t>
  </si>
  <si>
    <t>Установка выключателя</t>
  </si>
  <si>
    <t>Установка розетки</t>
  </si>
  <si>
    <t>Установка выключателя нагрузки</t>
  </si>
  <si>
    <t>Установка расцепителя независимого</t>
  </si>
  <si>
    <t>Установка шкафа управления вентилятором дымоудаления</t>
  </si>
  <si>
    <t xml:space="preserve">Установка блока управления противопожарными клапанами  </t>
  </si>
  <si>
    <t>Установка настенного светильника</t>
  </si>
  <si>
    <t>Установка ящика с понижающим трансформатором</t>
  </si>
  <si>
    <t>Горячее, холодное водоснабжение</t>
  </si>
  <si>
    <t>Прокладка трубопровода  канализации dn 110, включая установку фасонных частей, крепление трубопровода</t>
  </si>
  <si>
    <t>Прокладка трубопровода  канализации dn 50, включая установку фасонных частей, крепление трубопровода</t>
  </si>
  <si>
    <t xml:space="preserve">Установка крана Ду 15 </t>
  </si>
  <si>
    <t>Установка крана Ду 25</t>
  </si>
  <si>
    <t>Установка поливочного крана</t>
  </si>
  <si>
    <t>Установка умывальника с сифоном и смесителем</t>
  </si>
  <si>
    <t>Установка унитаза</t>
  </si>
  <si>
    <t>Установка стальной мойки с сифоном и смесителем</t>
  </si>
  <si>
    <t>Прокладка кабеля сечением 5*35мм2</t>
  </si>
  <si>
    <t>Прокладка кабеля сечением 5*25мм2</t>
  </si>
  <si>
    <t>Прокладка кабеля сечением 5*4мм2</t>
  </si>
  <si>
    <t>Прокладка кабеля сечением 5*6мм2</t>
  </si>
  <si>
    <t>Прокладка кабеля сечением 5*10мм2</t>
  </si>
  <si>
    <t>Прокладка кабеля сечением 3*2,5мм2</t>
  </si>
  <si>
    <t>Прокладка кабеля сечением 3*1,5мм2</t>
  </si>
  <si>
    <t>Прокладка кабеля сечением 2*1,5мм2</t>
  </si>
  <si>
    <t>Прокладка кабеля сечением 7*1,5мм2</t>
  </si>
  <si>
    <t>Установка встраиваемого  распределительного щита (на 36,24,12 модулей)</t>
  </si>
  <si>
    <t>Установка встравиаемого  светильника 4*18</t>
  </si>
  <si>
    <t>Установка накладного светильника 4*18</t>
  </si>
  <si>
    <t>Установка светильника для реечного потолка 2*18</t>
  </si>
  <si>
    <t>Установка накладного  светильника  1*58</t>
  </si>
  <si>
    <t>Установка автоматического выключателя  дифференциального тока</t>
  </si>
  <si>
    <t>Гидравлическое испытание трубопровода</t>
  </si>
  <si>
    <t xml:space="preserve">Установка компактной  насосной установки, включая подключение  к сетям  </t>
  </si>
  <si>
    <t>Гидравлическое испытание трубопроводов</t>
  </si>
  <si>
    <t>Изоляция трубопроводов</t>
  </si>
  <si>
    <t>Пркладка трубопровода канализации из полипропиленовых труб Dn 25  включая установку фасонных частей, крепление трубопровода</t>
  </si>
  <si>
    <t xml:space="preserve">Устройство короба из ГКЛВ по металлическому каркасу </t>
  </si>
  <si>
    <t>Шпатлевание короба из ГКЛВ под окраску</t>
  </si>
  <si>
    <t>Окраска короба из ГКЛВ  воднодисперсионной краской  влагостойкой для внутренних работ</t>
  </si>
  <si>
    <t xml:space="preserve">Устройство, заделка штрабы </t>
  </si>
  <si>
    <t>Канализация</t>
  </si>
  <si>
    <t>Прокладка трубопровода канализации из  чугунной трубы dn 100</t>
  </si>
  <si>
    <t>Вентиляция</t>
  </si>
  <si>
    <t xml:space="preserve">Монтаж воздуховодов прмоугольного сечения, включая установку фассонных изделий, крепление воздуховодов </t>
  </si>
  <si>
    <t>Монтаж жалюзийной решетки воздуховода</t>
  </si>
  <si>
    <t>Монтаж приточной установки производительностью свыше 2000 м3</t>
  </si>
  <si>
    <t>Монтаж щита автоматики</t>
  </si>
  <si>
    <t>Монтаж воздушной заслонки с ручным управлением</t>
  </si>
  <si>
    <t>Монтаж огнезадерживающего клапана</t>
  </si>
  <si>
    <t xml:space="preserve">Монтаж лючка питометрического </t>
  </si>
  <si>
    <t>Монтаж канального вентилятора  производительностью до 10 000 м3</t>
  </si>
  <si>
    <t>Монтаж гибких вставок</t>
  </si>
  <si>
    <t>Тепловая изоляция воздуховодов с устройством покрывного слоя</t>
  </si>
  <si>
    <t>Прочистка кирпичного канала</t>
  </si>
  <si>
    <t>Монтаж центробежного вентилятора</t>
  </si>
  <si>
    <t>Монтаж радиального вентилятора</t>
  </si>
  <si>
    <t>Установка стакана монтажного</t>
  </si>
  <si>
    <t>Огнезащитное покрытие поверхностей</t>
  </si>
  <si>
    <t>Монтаж клапана дымоудаления с электромагнитным приводом</t>
  </si>
  <si>
    <t>Пуско-наладочные работы</t>
  </si>
  <si>
    <t>шт</t>
  </si>
  <si>
    <t>Воздуховод из листовой оцинкованной стали сеч.100*150, б=0,5мм</t>
  </si>
  <si>
    <t>Воздуховод из листовой оцинкованной стали сеч.100*200, б=0,5мм</t>
  </si>
  <si>
    <t>Воздуховод из листовой оцинкованной стали сеч.100*250, б=0,5мм</t>
  </si>
  <si>
    <t>Воздуховод из листовой оцинкованной стали сеч.150*150, б=0,5мм</t>
  </si>
  <si>
    <t>Воздуховод из листовой оцинкованной стали сеч.150*200, б=0,5мм</t>
  </si>
  <si>
    <t>Воздуховод из листовой оцинкованной стали сеч.150*250, б=0,5мм</t>
  </si>
  <si>
    <t>Воздуховод из листовой оцинкованной стали сеч.200*250, б=0,5мм</t>
  </si>
  <si>
    <t>Воздуховод из листовой оцинкованной стали сеч.250*250, б=0,5мм</t>
  </si>
  <si>
    <t>Воздуховод из листовой оцинкованной стали сеч.300*400, б=0,7мм</t>
  </si>
  <si>
    <t>Воздуховод из листовой оцинкованной стали сеч.300*500, б=0,7мм</t>
  </si>
  <si>
    <t>Воздуховод из листовой оцинкованной стали сеч.400*600, б=0,7мм</t>
  </si>
  <si>
    <t>Воздуховод из листовой оцинкованной стали сеч.200*250, б=1,0мм</t>
  </si>
  <si>
    <t>Воздуховод из листовой оцинкованной стали сеч.250*400, б=1,0мм</t>
  </si>
  <si>
    <t>Воздуховод из листовой оцинкованной стали сеч.100*200, б=1,0мм</t>
  </si>
  <si>
    <t>Воздуховод из листовой оцинкованной стали сеч.100*150, б=1,0 мм</t>
  </si>
  <si>
    <t>Воздуховод из листовой оцинкованной стали сеч.600*400, б=1,0мм</t>
  </si>
  <si>
    <t>Воздуховод из листовой оцинкованной стали сеч.150*100, б=0,5мм</t>
  </si>
  <si>
    <t>Переходы из листовой оцинкованной стали  б=0,7мм</t>
  </si>
  <si>
    <t>Решетка жалюзийная АМН 100*100</t>
  </si>
  <si>
    <t>Решетка жалюзийная АМН 100*150</t>
  </si>
  <si>
    <t>Решетка жалюзийная АМН 150*100</t>
  </si>
  <si>
    <t>Решетка жалюзийная АМН 200*100</t>
  </si>
  <si>
    <t>Решетка жалюзийная АМН 250*100</t>
  </si>
  <si>
    <t>Решетка жалюзийная АМН 300*100</t>
  </si>
  <si>
    <t>Решетка жалюзийная АМН 350*100</t>
  </si>
  <si>
    <t>Решетка жалюзийная АМН 150*150</t>
  </si>
  <si>
    <t>Решетка жалюзийная АРН 650*800</t>
  </si>
  <si>
    <t>Клапан огнезадерживающий КОМ-1-НО-250*250-ЭМ (220)-Н</t>
  </si>
  <si>
    <t>Клапан огнезадерживающий КОМ-1-НО-400*300-ЭМ (220)-Н</t>
  </si>
  <si>
    <t>Клапан огнезадерживающий КОМ-1-НО-600*400-ЭМ (220)-Н</t>
  </si>
  <si>
    <t>Лючок питометрический</t>
  </si>
  <si>
    <t>Тепловая изоляция воздуховодов K-FLEX AIR, б=10мм</t>
  </si>
  <si>
    <t>Крепление для вентиляторов и воздуховодов (металлич.)</t>
  </si>
  <si>
    <t>Клапан огнезадерживающий КОМ-1-НО-200*150-ЭМ (220)-Н</t>
  </si>
  <si>
    <t xml:space="preserve">Зонт на воздуховод сеч. 250*400 </t>
  </si>
  <si>
    <t>Огнезащитное покрытие "Эндотерм XT-150" с пределом огнестойкости EI30</t>
  </si>
  <si>
    <t xml:space="preserve">Зонт на воздуховод сеч. 100*200 </t>
  </si>
  <si>
    <t>Тепловая изоляция URSA, б=50мм</t>
  </si>
  <si>
    <t>Канальный вентилятор IRE 125 B Ostberg</t>
  </si>
  <si>
    <t>Канальный вентилятор IRE 125 A Ostberg</t>
  </si>
  <si>
    <t>Гибкие вставки DS 50*30</t>
  </si>
  <si>
    <t>Гибкие вставки DS 125</t>
  </si>
  <si>
    <t>Переходы из листовой оцинкованной стали  б=1,0 мм</t>
  </si>
  <si>
    <t>Воздушная заслонка (сер. 5.904-13)</t>
  </si>
  <si>
    <t>Канальный вентилятор IRE 50*30 Ostberg</t>
  </si>
  <si>
    <t xml:space="preserve">Зонт на воздуховод сеч. 100*150 </t>
  </si>
  <si>
    <t>Сталь листовая оцинкованная</t>
  </si>
  <si>
    <t>ст-сть ед</t>
  </si>
  <si>
    <t>Смета затрат на выполнение  работ  объекте  «Амбулаторно-поликлинический центр  на 150 посещений в смену в 1 микрорайоне жилого района «Шуист» в г. Пензе»</t>
  </si>
  <si>
    <t>Вентилятор радиальный ВРАН 9-063-ДУ600-Н-00550</t>
  </si>
  <si>
    <t>Стакан монтажный утепленный  с обратным клапаном СТАМ 102-63-Н</t>
  </si>
  <si>
    <t>Клапан дымоудаления КДМ -2-С-600*500-ЭМ</t>
  </si>
  <si>
    <t>Огнезащитное покрытие "Огневент-Базальт",  EI60,толщиной 20 мм</t>
  </si>
  <si>
    <t>Клапан огнезадерживающий КОМ-1-НО-250*200-ЭМ (220)-Н</t>
  </si>
  <si>
    <t>Центробежный вентилятор "Compact 100" Ostberg</t>
  </si>
  <si>
    <t>%</t>
  </si>
  <si>
    <t>Труба полипропиленовая PPRC 32PN20</t>
  </si>
  <si>
    <t>Труба полипропиленовая PPRC 15PN20</t>
  </si>
  <si>
    <t>Труба полипропиленовая PPRC 20PN20</t>
  </si>
  <si>
    <t>Труба полипропиленовая PPRC 25PN20</t>
  </si>
  <si>
    <t>Кран латунный Ру-16 Ду-15</t>
  </si>
  <si>
    <t>Кран латунный Ру-16 Ду-25</t>
  </si>
  <si>
    <t>Поливочный кран д25</t>
  </si>
  <si>
    <t>Рукав резино-тканевый д 25</t>
  </si>
  <si>
    <t>Труба полипропиленовая канализационная д 110</t>
  </si>
  <si>
    <t>Труба чугунная канализационная д 100</t>
  </si>
  <si>
    <t>Компактная насосная установка "Grundfos Sololift + C3"</t>
  </si>
  <si>
    <t>Смеситель настольный для умывльников</t>
  </si>
  <si>
    <t>Смеситель настольный для моек</t>
  </si>
  <si>
    <t>Унитаз</t>
  </si>
  <si>
    <t>Отвод 45*50</t>
  </si>
  <si>
    <t>Отвод 45*110</t>
  </si>
  <si>
    <t>Тройник 45*50</t>
  </si>
  <si>
    <t>Тройник 45*110</t>
  </si>
  <si>
    <t>Переход 110*50</t>
  </si>
  <si>
    <t>Заглушка 110</t>
  </si>
  <si>
    <t>Противопожарная муфта 110</t>
  </si>
  <si>
    <t>Вентиляционный клапан 110</t>
  </si>
  <si>
    <t>Ревизия 110</t>
  </si>
  <si>
    <t>Теплоизоляция трубопроводов "Энергофлекс" д 35, 9 мм, l-2м</t>
  </si>
  <si>
    <t>Теплоизоляция трубопроводов "Энергофлекс" д 25, 9 мм, l-2м</t>
  </si>
  <si>
    <t>Хомут S=3 для труб д 32</t>
  </si>
  <si>
    <t>Хомут S=3 для труб д 15</t>
  </si>
  <si>
    <t>Хомут S=3 для труб д 20</t>
  </si>
  <si>
    <t>Хомут S=3 для труб д 25</t>
  </si>
  <si>
    <t>Дюбель-гвоздь ДГП 4,5*4,0</t>
  </si>
  <si>
    <t>Хомут S=3 для труб д 50</t>
  </si>
  <si>
    <t>Хомут S=3 для труб д 110</t>
  </si>
  <si>
    <t>Фассонные части для полипропиленовых труб</t>
  </si>
  <si>
    <t>ст-сть ед.</t>
  </si>
  <si>
    <t xml:space="preserve"> ст-сть всего</t>
  </si>
  <si>
    <t>Прокладка трубопровода канализации из стальных труб  22*2</t>
  </si>
  <si>
    <t>Прокладка трубопровода  dn 15, включая сварку узлов из отдельных деталей, установку муфтовой арматуры, фасонных и соединительных частей, крепление трубопровода</t>
  </si>
  <si>
    <t>Прокладка трубопровода  dn 20, включая сварку узлов из отдельных деталей, установку муфтовой арматуры, фасонных и соединительных частей, крепление трубопровода</t>
  </si>
  <si>
    <t>Прокладка трубопровода  dn 25, включая сварку узлов из отдельных деталей, установку муфтовой арматуры, фасонных и соединительных частей, крепление трубопровода</t>
  </si>
  <si>
    <t>Прокладка трубопровода  dn 32, включая сварку узлов из отдельных деталей, установку муфтовой арматуры, фасонных и соединительных частей, крепление трубопровода</t>
  </si>
  <si>
    <t>Труба полипропиленовая канализационная д 50</t>
  </si>
  <si>
    <t>Электросчётчик , 10-100А,380В, Меркурий 230 АМ-02</t>
  </si>
  <si>
    <t xml:space="preserve">Выключатель нагрузки, 160 А, OT 160ЕЗ </t>
  </si>
  <si>
    <t>Щит распределительный  ЩРН-12IР54</t>
  </si>
  <si>
    <t>Щит распределительный  ЩРН-36IР54</t>
  </si>
  <si>
    <t>Щит распределительный  ЩРН-24IР54</t>
  </si>
  <si>
    <t>Автоматический выключатель (3Р) ВА 47-100, 25А</t>
  </si>
  <si>
    <t>Автоматический выключатель (3Р) ВА 47-100, 32А</t>
  </si>
  <si>
    <t>Автоматический выключатель (1Р) ВА 47-29, 10А</t>
  </si>
  <si>
    <t>Автоматический выключатель (1Р) ВА 47-29, 16А</t>
  </si>
  <si>
    <t>Автоматический выключатель дифференциального тока АВДТ-32, 16А,30мА,2Р</t>
  </si>
  <si>
    <t>Шкаф управления  вентилятором дымоудвления ШУ -ДУ-16А/С</t>
  </si>
  <si>
    <t>Светильник с опаловым рассеивателем накладной  OPL/S 4*18 "Световые технологии"</t>
  </si>
  <si>
    <t>Светильник Arctic 158 "Световые технологии"</t>
  </si>
  <si>
    <t>Светильник настенный, NBT 18 "Световые технологии"</t>
  </si>
  <si>
    <t>Светильник для реечного потолка 2*18 ALD218 "Световые технологии"</t>
  </si>
  <si>
    <t>Выключатель одноклавишный скрытой установки, 10 А, ВС 10-1-0-КБ, ИЭК</t>
  </si>
  <si>
    <t>Выключатель одноклавишный скрытой установки, IP 44, 10 А, С 1 10-874, БелТИЗ</t>
  </si>
  <si>
    <t>Розетка с заземлением со шторками с крышкой белая в сборе, IP 44, Gloss A? Schneider Electric</t>
  </si>
  <si>
    <t>Розетка с заземляющим контактом скрытой установки, 16А, РС 10-3-КБ,ИЭК</t>
  </si>
  <si>
    <t>Розетка двухместная  с заземляющим контактом скрытой установки, 16А, РС 12-3-КБ,ИЭК</t>
  </si>
  <si>
    <t>Коробка установочная 68*42 мм блочная</t>
  </si>
  <si>
    <t>Коробка распределительная 85*85*40</t>
  </si>
  <si>
    <t>Ящик с понижающим трансформатором, 220/12В</t>
  </si>
  <si>
    <t>Кабель сечением 5*35 мм2</t>
  </si>
  <si>
    <t>Кабель сечением 5*25 мм2</t>
  </si>
  <si>
    <t>Кабель сечением 5*35 мм2 ф</t>
  </si>
  <si>
    <t>Кабель сечением 5*4 мм2</t>
  </si>
  <si>
    <t>Кабель сечением 5*4 мм2 ф</t>
  </si>
  <si>
    <t>Кабель сечением 5*6 мм2</t>
  </si>
  <si>
    <t>Кабель сечением 5*10 мм2</t>
  </si>
  <si>
    <t>Кабель сечением 5*10 мм2ф</t>
  </si>
  <si>
    <t>Кабель сечением 3*2,5 мм2ф</t>
  </si>
  <si>
    <t>Кабель сечением 3*1,5 мм2</t>
  </si>
  <si>
    <t>Кабель сечением 2*1,5 мм2</t>
  </si>
  <si>
    <t>Кабель сечением 3*1,5 мм2ф</t>
  </si>
  <si>
    <t>Кабель сечением 2*1,5 мм2ф</t>
  </si>
  <si>
    <t>Кабель сечением 3*2,5 мм2</t>
  </si>
  <si>
    <t>Кабель сечением 7*1,5 мм2ф</t>
  </si>
  <si>
    <t>Лоток неперфорированный 100*300*3000,  ИЭК</t>
  </si>
  <si>
    <t>Консоль потолочная VR300, ИЭК</t>
  </si>
  <si>
    <t>Комплек соединительный КС М6*10</t>
  </si>
  <si>
    <t>Пластина соединительная H 100</t>
  </si>
  <si>
    <t>Разветвитель Т-образный 100*300, ИЭК</t>
  </si>
  <si>
    <t>Сталь полосовая 40*5 мм</t>
  </si>
  <si>
    <t>Шина медная 60*6мм, L=0,5м</t>
  </si>
  <si>
    <t>Стальной уголок 50*50*5мм, L=2,5м, оцинкованный</t>
  </si>
  <si>
    <t>Труба ПВХ, жесткая,25мм</t>
  </si>
  <si>
    <t>Труба гофрированная, двустенная, гибкая, 50мм</t>
  </si>
  <si>
    <t>Труба стальная водогазопроводная 114*4</t>
  </si>
  <si>
    <t>Труба стальная водогазопроводная,25*2,8</t>
  </si>
  <si>
    <t>Кабель сечением 3*2,5 мм2ббшвг</t>
  </si>
  <si>
    <t>п.м</t>
  </si>
  <si>
    <t>Блок управления противопожарными клапанами БУОК-1</t>
  </si>
  <si>
    <t>Блок управления противопожарными клапанами БУОК-4</t>
  </si>
  <si>
    <t>ед. изм.</t>
  </si>
  <si>
    <t>Расцепитель независимый  РН-47, ИЭК</t>
  </si>
  <si>
    <t>Ед. изм.</t>
  </si>
  <si>
    <t>Ст-сть ед.</t>
  </si>
  <si>
    <t>Устройство крыльца запасного выхода</t>
  </si>
  <si>
    <t xml:space="preserve">шт. </t>
  </si>
  <si>
    <t>Угол перфорированный 3*3000</t>
  </si>
  <si>
    <t>Краская воднодисперсионная влагостойкая</t>
  </si>
  <si>
    <t>Серпянка 45 м</t>
  </si>
  <si>
    <t>Противопожарный дверной  блок  в комплекте с замком и фурнитурой 21-10</t>
  </si>
  <si>
    <t xml:space="preserve">Дверной  блок уличный  27*9  в комплекте с замком и фурнитурой  </t>
  </si>
  <si>
    <t>Клей для плитки 25 кг</t>
  </si>
  <si>
    <t>ГКЛВ  1200*2500*12,5</t>
  </si>
  <si>
    <t>Профиль ПП  60/27 0,6мм, 3000</t>
  </si>
  <si>
    <t>Профиль ПН 28/27, 0,6мм, 3000</t>
  </si>
  <si>
    <t>Дюбель с шурупом 6*40 OMAX</t>
  </si>
  <si>
    <t>Саморез 4,2*13 пресс шайба сверло</t>
  </si>
  <si>
    <t xml:space="preserve">Саморез 3,5*25  </t>
  </si>
  <si>
    <t>Грунт "Универсальный"10 кг.</t>
  </si>
  <si>
    <t>Затирка для плитки 2 кг.</t>
  </si>
  <si>
    <t>Угол наружний для плитки 3м</t>
  </si>
  <si>
    <t>Шпатлевка  25 кг.</t>
  </si>
  <si>
    <t>Пробивка отверстий</t>
  </si>
  <si>
    <t>Установка маршрутизатора</t>
  </si>
  <si>
    <t>Установка свитч-коммутатора</t>
  </si>
  <si>
    <t>Установка точки, двудиапазонной, беспроводной</t>
  </si>
  <si>
    <t>Установка патч-панели</t>
  </si>
  <si>
    <t>Установка источника бесперебойного питания</t>
  </si>
  <si>
    <t>Установка блока розеток для стойки</t>
  </si>
  <si>
    <t>Установка кабельного органазейра с металлическими кольцами 19</t>
  </si>
  <si>
    <t>Прокладка кабеля витая пара</t>
  </si>
  <si>
    <t>Установка патч-корда</t>
  </si>
  <si>
    <t>Маршутизатор   D-link DFL-860T</t>
  </si>
  <si>
    <t>Свитч-коммутатор D-link DGS-1210</t>
  </si>
  <si>
    <t>Точка доступа, двухдиапазонная беспроводная, D-link DAP-2360</t>
  </si>
  <si>
    <t>Патч-панель 19, 24 порта PP2-19-24 Hyperline</t>
  </si>
  <si>
    <t>Источник бесперебойного питания SUA 1000 APC</t>
  </si>
  <si>
    <t>Блок розеток для 19 стойки SHT -13SH Hyperline</t>
  </si>
  <si>
    <t>Кабельный органайзер с металлическими кольцами 19 CM-1U-ML Hyperline</t>
  </si>
  <si>
    <t>Кабель витая пара UTP4-C5e Hyperline</t>
  </si>
  <si>
    <t>Патч-корд, 2 м PC-LPM-UTP-RJ45 Hyperline</t>
  </si>
  <si>
    <t>Установка встраиваемой розетки двойной</t>
  </si>
  <si>
    <t>Смесь ЦПС М-150 30 кг.</t>
  </si>
  <si>
    <t>Розетка встраиваемая двойная SB2-2-8P8C Hyperline</t>
  </si>
  <si>
    <t>Коробка установочная</t>
  </si>
  <si>
    <t>Блок дверной типа "Финка" 21*9  однопольный в комплекте с замком и фурнитурой</t>
  </si>
  <si>
    <t>Приточная установка  VS-30-L-H/S, включая комплект автоматики  приточной установки</t>
  </si>
  <si>
    <t>кг.</t>
  </si>
  <si>
    <t>Керамический гранит  Estima 60*60 ST17</t>
  </si>
  <si>
    <t>Керамический гранит  Estima 60*120  RW 15</t>
  </si>
  <si>
    <t>Керамический гранит  Estima 60*60  RW 15</t>
  </si>
  <si>
    <t>Нанесение декоративного  покрытия стен</t>
  </si>
  <si>
    <t>Грунтование стен, оконных и   дверных откосов</t>
  </si>
  <si>
    <t xml:space="preserve">Устройство полов из керамической  противоскользящей плитки </t>
  </si>
  <si>
    <t xml:space="preserve">Блок дверной  тип "Финка"  21*7 однопольный в комплекте с замком и фурнитурой </t>
  </si>
  <si>
    <t>Светильник светодиодный Ledel, L-office 25xp-g</t>
  </si>
  <si>
    <t>Натяжной потолок из ПВХ-пленки, включая комплектующие, системы крепления</t>
  </si>
  <si>
    <t>Устройство натяжного потолка из ПВХ пленки, включая углы, обводы труб</t>
  </si>
  <si>
    <t>Шпатлевание стен,откосов под окраску, обои</t>
  </si>
  <si>
    <t>Оклейка стен обоями под окраску</t>
  </si>
  <si>
    <t>Шпатлевание стен,откосов под обои, окраску</t>
  </si>
  <si>
    <t>Устройство, заделка штрабы</t>
  </si>
  <si>
    <t>Труба гофрированная d-25, с зондом</t>
  </si>
  <si>
    <t>Потолок  реечный типа "Orcal", включая подвесную систему реечного потолка</t>
  </si>
  <si>
    <t>Керамический гранит 30*30</t>
  </si>
  <si>
    <t xml:space="preserve">Умывальник с тумбочкой сифоном и выпуском </t>
  </si>
  <si>
    <t>Ст-сть всего</t>
  </si>
  <si>
    <t>Устройство металлического ограждения  лестницы, крыльца главного входа, включая материалы</t>
  </si>
  <si>
    <t>I Общестроительные работы</t>
  </si>
  <si>
    <t>II Электромонтажные работы</t>
  </si>
  <si>
    <t xml:space="preserve"> V Структурированная кабельная сеть</t>
  </si>
  <si>
    <t>Итого по главам</t>
  </si>
  <si>
    <t xml:space="preserve">Работ </t>
  </si>
  <si>
    <t>Материалов</t>
  </si>
  <si>
    <t>III Вентиляция, санитарно-технические работы</t>
  </si>
  <si>
    <t>Общая стоимость</t>
  </si>
  <si>
    <t xml:space="preserve">VI Подготовка помещений для установки  рентген-диагностического комплекса c учётом индекса изменения стоимости работ в условиях рынка </t>
  </si>
  <si>
    <t>Облицовка стен, откосов, в том числе по фронту сантехнического оборудования    керамогранитной плиткой</t>
  </si>
  <si>
    <t>Оклейка стен стеклохолстом</t>
  </si>
  <si>
    <t>Стеклохолст</t>
  </si>
  <si>
    <t xml:space="preserve">Обои  под окраску </t>
  </si>
  <si>
    <t>Клей для обоев 300 г.</t>
  </si>
  <si>
    <t>Клей для стеклохолста 300г</t>
  </si>
  <si>
    <t>Входная конструкция, включая двупольный  дверной   блок наружний из алюминиевого профиля с одинарным остеклением, 3500*3000</t>
  </si>
  <si>
    <t>Оконный блок из ПВХ-профиля с тройным остекленеем 18-9, с фурнитурой</t>
  </si>
  <si>
    <t>Ведомость потребности материалов и изделий</t>
  </si>
  <si>
    <t>Установка входных конструкций включая  наружнй двупольный дверной блок в комплекте с замком и фурнитурой  21-15</t>
  </si>
  <si>
    <t>Краска  декоративная на основе акриловых смол Декорус - Хайтек - Венеция</t>
  </si>
  <si>
    <t>Установка дверных блоков из ПВХ профиля 21*15</t>
  </si>
  <si>
    <t>Дверной  блок из ПВХ профиля  в комплекте с замком и фурнитурой   21*15</t>
  </si>
  <si>
    <t>Труба стальная 25*2,8</t>
  </si>
  <si>
    <t>III Вентиляция</t>
  </si>
  <si>
    <t>III Санитарно-технические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</si>
</sst>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04"/>
    </font>
    <font>
      <sz val="10"/>
      <name val="Times New Roman CE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Times New Roman CE"/>
      <family val="1"/>
      <charset val="238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49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49" fontId="4" fillId="0" borderId="0" xfId="0" applyNumberFormat="1" applyFont="1" applyAlignment="1">
      <alignment horizontal="left" vertical="center"/>
    </xf>
    <xf numFmtId="0" fontId="7" fillId="0" borderId="0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/>
    <xf numFmtId="4" fontId="8" fillId="0" borderId="0" xfId="0" applyNumberFormat="1" applyFont="1" applyAlignment="1">
      <alignment horizontal="center" vertical="center"/>
    </xf>
    <xf numFmtId="0" fontId="8" fillId="0" borderId="0" xfId="0" applyFont="1"/>
    <xf numFmtId="49" fontId="8" fillId="0" borderId="0" xfId="0" applyNumberFormat="1" applyFont="1" applyAlignment="1">
      <alignment vertical="top" wrapText="1"/>
    </xf>
    <xf numFmtId="0" fontId="8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4" fontId="8" fillId="0" borderId="0" xfId="0" applyNumberFormat="1" applyFont="1" applyAlignment="1">
      <alignment horizontal="left" vertical="center"/>
    </xf>
    <xf numFmtId="0" fontId="9" fillId="0" borderId="0" xfId="0" applyFont="1"/>
    <xf numFmtId="49" fontId="11" fillId="0" borderId="0" xfId="0" applyNumberFormat="1" applyFont="1" applyAlignment="1">
      <alignment vertical="top" wrapText="1"/>
    </xf>
    <xf numFmtId="4" fontId="8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Border="1"/>
    <xf numFmtId="0" fontId="9" fillId="0" borderId="0" xfId="0" applyFont="1" applyAlignment="1">
      <alignment horizontal="right"/>
    </xf>
    <xf numFmtId="9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3" fontId="13" fillId="0" borderId="0" xfId="0" applyNumberFormat="1" applyFont="1" applyBorder="1" applyAlignment="1">
      <alignment horizontal="center" vertical="center"/>
    </xf>
    <xf numFmtId="9" fontId="11" fillId="0" borderId="0" xfId="0" applyNumberFormat="1" applyFont="1" applyAlignment="1">
      <alignment horizontal="center"/>
    </xf>
    <xf numFmtId="49" fontId="13" fillId="0" borderId="0" xfId="0" applyNumberFormat="1" applyFont="1" applyBorder="1" applyAlignment="1">
      <alignment vertical="center" wrapText="1"/>
    </xf>
    <xf numFmtId="165" fontId="11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1" xfId="0" applyBorder="1"/>
    <xf numFmtId="0" fontId="13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9" fontId="11" fillId="0" borderId="1" xfId="0" applyNumberFormat="1" applyFont="1" applyBorder="1" applyAlignment="1">
      <alignment vertical="center" wrapText="1"/>
    </xf>
    <xf numFmtId="49" fontId="8" fillId="3" borderId="1" xfId="0" applyNumberFormat="1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vertical="center" wrapText="1"/>
    </xf>
    <xf numFmtId="49" fontId="17" fillId="0" borderId="1" xfId="0" applyNumberFormat="1" applyFont="1" applyBorder="1" applyAlignment="1">
      <alignment vertical="center" wrapText="1"/>
    </xf>
    <xf numFmtId="49" fontId="17" fillId="3" borderId="1" xfId="0" applyNumberFormat="1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/>
    <xf numFmtId="165" fontId="18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49" fontId="17" fillId="3" borderId="3" xfId="0" applyNumberFormat="1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" fontId="15" fillId="0" borderId="0" xfId="0" applyNumberFormat="1" applyFont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9"/>
  <sheetViews>
    <sheetView tabSelected="1" topLeftCell="A140" workbookViewId="0">
      <selection activeCell="H189" sqref="H189"/>
    </sheetView>
  </sheetViews>
  <sheetFormatPr defaultColWidth="8.85546875" defaultRowHeight="12.75"/>
  <cols>
    <col min="1" max="1" width="3.28515625" style="4" customWidth="1"/>
    <col min="2" max="2" width="7.140625" style="1" customWidth="1"/>
    <col min="3" max="3" width="39" style="5" customWidth="1"/>
    <col min="4" max="4" width="7.5703125" style="2" customWidth="1"/>
    <col min="5" max="5" width="11.7109375" style="2" customWidth="1"/>
    <col min="6" max="6" width="9.5703125" style="3" customWidth="1"/>
    <col min="7" max="7" width="13.5703125" style="4" customWidth="1"/>
    <col min="8" max="8" width="6.140625" style="4" customWidth="1"/>
    <col min="9" max="9" width="12" style="4" customWidth="1"/>
    <col min="10" max="16384" width="8.85546875" style="4"/>
  </cols>
  <sheetData>
    <row r="1" spans="2:9" ht="14.25" customHeight="1"/>
    <row r="2" spans="2:9" ht="14.25" customHeight="1">
      <c r="D2" s="165" t="s">
        <v>21</v>
      </c>
      <c r="E2" s="165"/>
      <c r="F2" s="165"/>
    </row>
    <row r="3" spans="2:9" ht="14.25" customHeight="1">
      <c r="D3" s="168" t="s">
        <v>22</v>
      </c>
      <c r="E3" s="168"/>
      <c r="F3" s="168"/>
    </row>
    <row r="4" spans="2:9" ht="15.75">
      <c r="D4" s="168" t="s">
        <v>23</v>
      </c>
      <c r="E4" s="168"/>
      <c r="F4" s="168"/>
    </row>
    <row r="5" spans="2:9" ht="15.75">
      <c r="D5" s="168" t="s">
        <v>24</v>
      </c>
      <c r="E5" s="168"/>
      <c r="F5" s="168"/>
    </row>
    <row r="6" spans="2:9">
      <c r="E6" s="65"/>
    </row>
    <row r="7" spans="2:9" s="37" customFormat="1" ht="44.25" customHeight="1">
      <c r="B7" s="34"/>
      <c r="C7" s="166" t="s">
        <v>161</v>
      </c>
      <c r="D7" s="166"/>
      <c r="E7" s="166"/>
      <c r="F7" s="166"/>
      <c r="G7" s="166"/>
      <c r="I7" s="77"/>
    </row>
    <row r="8" spans="2:9" s="37" customFormat="1" ht="15" customHeight="1">
      <c r="B8" s="34"/>
      <c r="C8" s="89"/>
      <c r="D8" s="89"/>
      <c r="E8" s="89"/>
      <c r="F8" s="89"/>
      <c r="G8" s="89"/>
      <c r="I8" s="77"/>
    </row>
    <row r="9" spans="2:9" s="37" customFormat="1" ht="12.75" customHeight="1">
      <c r="B9" s="167" t="s">
        <v>8</v>
      </c>
      <c r="C9" s="167"/>
      <c r="D9" s="35"/>
      <c r="E9" s="35"/>
      <c r="F9" s="36"/>
      <c r="G9" s="104" t="s">
        <v>19</v>
      </c>
    </row>
    <row r="10" spans="2:9" s="37" customFormat="1" ht="24">
      <c r="B10" s="79" t="s">
        <v>0</v>
      </c>
      <c r="C10" s="70" t="s">
        <v>1</v>
      </c>
      <c r="D10" s="79" t="s">
        <v>2</v>
      </c>
      <c r="E10" s="80" t="s">
        <v>3</v>
      </c>
      <c r="F10" s="80" t="s">
        <v>4</v>
      </c>
      <c r="G10" s="81" t="s">
        <v>5</v>
      </c>
    </row>
    <row r="11" spans="2:9" s="37" customFormat="1" ht="12">
      <c r="B11" s="79"/>
      <c r="C11" s="171" t="s">
        <v>332</v>
      </c>
      <c r="D11" s="172"/>
      <c r="E11" s="172"/>
      <c r="F11" s="172"/>
      <c r="G11" s="173"/>
    </row>
    <row r="12" spans="2:9" s="37" customFormat="1" ht="12">
      <c r="B12" s="82" t="s">
        <v>15</v>
      </c>
      <c r="C12" s="83" t="s">
        <v>44</v>
      </c>
      <c r="D12" s="82"/>
      <c r="E12" s="84"/>
      <c r="F12" s="84"/>
      <c r="G12" s="86"/>
    </row>
    <row r="13" spans="2:9" s="37" customFormat="1" ht="12">
      <c r="B13" s="46"/>
      <c r="C13" s="88" t="s">
        <v>30</v>
      </c>
      <c r="D13" s="123" t="s">
        <v>25</v>
      </c>
      <c r="E13" s="124">
        <v>230</v>
      </c>
      <c r="F13" s="124">
        <v>25</v>
      </c>
      <c r="G13" s="125">
        <f t="shared" ref="G13:G21" si="0">E13*F13</f>
        <v>5750</v>
      </c>
    </row>
    <row r="14" spans="2:9" s="37" customFormat="1" ht="24">
      <c r="B14" s="46"/>
      <c r="C14" s="88" t="s">
        <v>316</v>
      </c>
      <c r="D14" s="123" t="s">
        <v>7</v>
      </c>
      <c r="E14" s="124">
        <v>534.6</v>
      </c>
      <c r="F14" s="124">
        <v>20</v>
      </c>
      <c r="G14" s="125">
        <f>E14*F14</f>
        <v>10692</v>
      </c>
    </row>
    <row r="15" spans="2:9" s="37" customFormat="1" ht="12">
      <c r="B15" s="109"/>
      <c r="C15" s="47" t="s">
        <v>322</v>
      </c>
      <c r="D15" s="46" t="s">
        <v>7</v>
      </c>
      <c r="E15" s="48">
        <v>402</v>
      </c>
      <c r="F15" s="48">
        <v>110</v>
      </c>
      <c r="G15" s="78">
        <f t="shared" si="0"/>
        <v>44220</v>
      </c>
    </row>
    <row r="16" spans="2:9" s="37" customFormat="1" ht="12">
      <c r="B16" s="161"/>
      <c r="C16" s="88" t="s">
        <v>315</v>
      </c>
      <c r="D16" s="123" t="s">
        <v>7</v>
      </c>
      <c r="E16" s="124">
        <v>88</v>
      </c>
      <c r="F16" s="124">
        <v>320</v>
      </c>
      <c r="G16" s="159">
        <f>E16*F16</f>
        <v>28160</v>
      </c>
    </row>
    <row r="17" spans="2:7" s="37" customFormat="1" ht="12">
      <c r="B17" s="161"/>
      <c r="C17" s="88" t="s">
        <v>342</v>
      </c>
      <c r="D17" s="123" t="s">
        <v>7</v>
      </c>
      <c r="E17" s="124">
        <v>203</v>
      </c>
      <c r="F17" s="124">
        <v>110</v>
      </c>
      <c r="G17" s="145">
        <f>E17*F17</f>
        <v>22330</v>
      </c>
    </row>
    <row r="18" spans="2:7" s="37" customFormat="1" ht="24">
      <c r="B18" s="46"/>
      <c r="C18" s="47" t="s">
        <v>28</v>
      </c>
      <c r="D18" s="46" t="s">
        <v>7</v>
      </c>
      <c r="E18" s="48">
        <v>314</v>
      </c>
      <c r="F18" s="48">
        <v>110</v>
      </c>
      <c r="G18" s="78">
        <f t="shared" si="0"/>
        <v>34540</v>
      </c>
    </row>
    <row r="19" spans="2:7" s="37" customFormat="1" ht="36">
      <c r="B19" s="46"/>
      <c r="C19" s="47" t="s">
        <v>341</v>
      </c>
      <c r="D19" s="46" t="s">
        <v>7</v>
      </c>
      <c r="E19" s="48">
        <v>143.6</v>
      </c>
      <c r="F19" s="48">
        <v>450</v>
      </c>
      <c r="G19" s="78">
        <f t="shared" si="0"/>
        <v>64620</v>
      </c>
    </row>
    <row r="20" spans="2:7" s="37" customFormat="1" ht="24">
      <c r="B20" s="46"/>
      <c r="C20" s="47" t="s">
        <v>32</v>
      </c>
      <c r="D20" s="46" t="s">
        <v>7</v>
      </c>
      <c r="E20" s="48">
        <v>141.5</v>
      </c>
      <c r="F20" s="48">
        <v>420</v>
      </c>
      <c r="G20" s="78">
        <f t="shared" si="0"/>
        <v>59430</v>
      </c>
    </row>
    <row r="21" spans="2:7" s="37" customFormat="1" ht="12">
      <c r="B21" s="46"/>
      <c r="C21" s="47" t="s">
        <v>323</v>
      </c>
      <c r="D21" s="46" t="s">
        <v>7</v>
      </c>
      <c r="E21" s="48">
        <v>199</v>
      </c>
      <c r="F21" s="48">
        <v>110</v>
      </c>
      <c r="G21" s="78">
        <f t="shared" si="0"/>
        <v>21890</v>
      </c>
    </row>
    <row r="22" spans="2:7" s="37" customFormat="1" ht="36">
      <c r="B22" s="46"/>
      <c r="C22" s="47" t="s">
        <v>31</v>
      </c>
      <c r="D22" s="46" t="s">
        <v>25</v>
      </c>
      <c r="E22" s="48">
        <v>186</v>
      </c>
      <c r="F22" s="48">
        <v>160</v>
      </c>
      <c r="G22" s="78">
        <f t="shared" ref="G22:G32" si="1">E22*F22</f>
        <v>29760</v>
      </c>
    </row>
    <row r="23" spans="2:7" s="37" customFormat="1" ht="24">
      <c r="B23" s="46"/>
      <c r="C23" s="47" t="s">
        <v>317</v>
      </c>
      <c r="D23" s="46" t="s">
        <v>7</v>
      </c>
      <c r="E23" s="48">
        <v>44.52</v>
      </c>
      <c r="F23" s="48">
        <v>420</v>
      </c>
      <c r="G23" s="78">
        <f t="shared" si="1"/>
        <v>18698.400000000001</v>
      </c>
    </row>
    <row r="24" spans="2:7" s="37" customFormat="1" ht="24">
      <c r="B24" s="109"/>
      <c r="C24" s="88" t="s">
        <v>33</v>
      </c>
      <c r="D24" s="46" t="s">
        <v>25</v>
      </c>
      <c r="E24" s="48">
        <v>29.41</v>
      </c>
      <c r="F24" s="48">
        <v>160</v>
      </c>
      <c r="G24" s="78">
        <f t="shared" si="1"/>
        <v>4705.6000000000004</v>
      </c>
    </row>
    <row r="25" spans="2:7" s="37" customFormat="1" ht="22.5" customHeight="1">
      <c r="B25" s="109"/>
      <c r="C25" s="88" t="s">
        <v>321</v>
      </c>
      <c r="D25" s="46" t="s">
        <v>7</v>
      </c>
      <c r="E25" s="48">
        <v>141.5</v>
      </c>
      <c r="F25" s="48">
        <v>220</v>
      </c>
      <c r="G25" s="78">
        <f t="shared" si="1"/>
        <v>31130</v>
      </c>
    </row>
    <row r="26" spans="2:7" s="37" customFormat="1" ht="12">
      <c r="B26" s="109"/>
      <c r="C26" s="88" t="s">
        <v>35</v>
      </c>
      <c r="D26" s="46" t="s">
        <v>7</v>
      </c>
      <c r="E26" s="48">
        <v>33.9</v>
      </c>
      <c r="F26" s="48">
        <v>20</v>
      </c>
      <c r="G26" s="78">
        <f t="shared" si="1"/>
        <v>678</v>
      </c>
    </row>
    <row r="27" spans="2:7" s="37" customFormat="1" ht="12">
      <c r="B27" s="109"/>
      <c r="C27" s="88" t="s">
        <v>36</v>
      </c>
      <c r="D27" s="46" t="s">
        <v>7</v>
      </c>
      <c r="E27" s="48">
        <v>33.9</v>
      </c>
      <c r="F27" s="48">
        <v>130</v>
      </c>
      <c r="G27" s="78">
        <f t="shared" si="1"/>
        <v>4407</v>
      </c>
    </row>
    <row r="28" spans="2:7" s="37" customFormat="1" ht="24">
      <c r="B28" s="109"/>
      <c r="C28" s="88" t="s">
        <v>37</v>
      </c>
      <c r="D28" s="46" t="s">
        <v>7</v>
      </c>
      <c r="E28" s="48">
        <v>33.9</v>
      </c>
      <c r="F28" s="48">
        <v>110</v>
      </c>
      <c r="G28" s="78">
        <f t="shared" si="1"/>
        <v>3729</v>
      </c>
    </row>
    <row r="29" spans="2:7" s="37" customFormat="1" ht="24">
      <c r="B29" s="109"/>
      <c r="C29" s="88" t="s">
        <v>38</v>
      </c>
      <c r="D29" s="46" t="s">
        <v>7</v>
      </c>
      <c r="E29" s="48">
        <v>10.7</v>
      </c>
      <c r="F29" s="48">
        <v>220</v>
      </c>
      <c r="G29" s="78">
        <f t="shared" si="1"/>
        <v>2354</v>
      </c>
    </row>
    <row r="30" spans="2:7" s="37" customFormat="1" ht="24">
      <c r="B30" s="109"/>
      <c r="C30" s="88" t="s">
        <v>39</v>
      </c>
      <c r="D30" s="46" t="s">
        <v>11</v>
      </c>
      <c r="E30" s="48">
        <v>11</v>
      </c>
      <c r="F30" s="48">
        <v>1800</v>
      </c>
      <c r="G30" s="78">
        <f t="shared" si="1"/>
        <v>19800</v>
      </c>
    </row>
    <row r="31" spans="2:7" s="37" customFormat="1" ht="36">
      <c r="B31" s="109"/>
      <c r="C31" s="88" t="s">
        <v>41</v>
      </c>
      <c r="D31" s="46" t="s">
        <v>11</v>
      </c>
      <c r="E31" s="48">
        <v>1</v>
      </c>
      <c r="F31" s="48">
        <v>2300</v>
      </c>
      <c r="G31" s="78">
        <f t="shared" si="1"/>
        <v>2300</v>
      </c>
    </row>
    <row r="32" spans="2:7" s="37" customFormat="1" ht="36">
      <c r="B32" s="109"/>
      <c r="C32" s="88" t="s">
        <v>42</v>
      </c>
      <c r="D32" s="46" t="s">
        <v>11</v>
      </c>
      <c r="E32" s="48">
        <v>1</v>
      </c>
      <c r="F32" s="48">
        <v>2300</v>
      </c>
      <c r="G32" s="78">
        <f t="shared" si="1"/>
        <v>2300</v>
      </c>
    </row>
    <row r="33" spans="2:7" s="37" customFormat="1" ht="12">
      <c r="B33" s="110">
        <v>2</v>
      </c>
      <c r="C33" s="83" t="s">
        <v>34</v>
      </c>
      <c r="D33" s="82"/>
      <c r="E33" s="84"/>
      <c r="F33" s="84"/>
      <c r="G33" s="85"/>
    </row>
    <row r="34" spans="2:7" s="37" customFormat="1" ht="12">
      <c r="B34" s="108"/>
      <c r="C34" s="88" t="s">
        <v>30</v>
      </c>
      <c r="D34" s="46" t="s">
        <v>25</v>
      </c>
      <c r="E34" s="48">
        <v>532</v>
      </c>
      <c r="F34" s="48">
        <v>65</v>
      </c>
      <c r="G34" s="78">
        <f t="shared" ref="G34:G56" si="2">E34*F34</f>
        <v>34580</v>
      </c>
    </row>
    <row r="35" spans="2:7" s="37" customFormat="1" ht="24">
      <c r="B35" s="108"/>
      <c r="C35" s="88" t="s">
        <v>316</v>
      </c>
      <c r="D35" s="46" t="s">
        <v>7</v>
      </c>
      <c r="E35" s="48">
        <v>715.7</v>
      </c>
      <c r="F35" s="48">
        <v>20</v>
      </c>
      <c r="G35" s="78">
        <f t="shared" si="2"/>
        <v>14314</v>
      </c>
    </row>
    <row r="36" spans="2:7" s="37" customFormat="1" ht="12">
      <c r="B36" s="108"/>
      <c r="C36" s="47" t="s">
        <v>324</v>
      </c>
      <c r="D36" s="46" t="s">
        <v>7</v>
      </c>
      <c r="E36" s="48">
        <v>715.7</v>
      </c>
      <c r="F36" s="48">
        <v>110</v>
      </c>
      <c r="G36" s="78">
        <f t="shared" si="2"/>
        <v>78727</v>
      </c>
    </row>
    <row r="37" spans="2:7" s="37" customFormat="1" ht="12">
      <c r="B37" s="159"/>
      <c r="C37" s="88" t="s">
        <v>315</v>
      </c>
      <c r="D37" s="123" t="s">
        <v>7</v>
      </c>
      <c r="E37" s="124">
        <v>395.7</v>
      </c>
      <c r="F37" s="124">
        <v>320</v>
      </c>
      <c r="G37" s="145">
        <f t="shared" si="2"/>
        <v>126624</v>
      </c>
    </row>
    <row r="38" spans="2:7" s="37" customFormat="1" ht="24">
      <c r="B38" s="108"/>
      <c r="C38" s="47" t="s">
        <v>28</v>
      </c>
      <c r="D38" s="46" t="s">
        <v>7</v>
      </c>
      <c r="E38" s="48">
        <v>320</v>
      </c>
      <c r="F38" s="48">
        <v>110</v>
      </c>
      <c r="G38" s="78">
        <f t="shared" si="2"/>
        <v>35200</v>
      </c>
    </row>
    <row r="39" spans="2:7" s="37" customFormat="1" ht="36">
      <c r="B39" s="108"/>
      <c r="C39" s="47" t="s">
        <v>29</v>
      </c>
      <c r="D39" s="123" t="s">
        <v>7</v>
      </c>
      <c r="E39" s="124">
        <v>776.9</v>
      </c>
      <c r="F39" s="124">
        <v>450</v>
      </c>
      <c r="G39" s="145">
        <f t="shared" si="2"/>
        <v>349605</v>
      </c>
    </row>
    <row r="40" spans="2:7" s="37" customFormat="1" ht="12">
      <c r="B40" s="108"/>
      <c r="C40" s="88" t="s">
        <v>342</v>
      </c>
      <c r="D40" s="123" t="s">
        <v>7</v>
      </c>
      <c r="E40" s="124">
        <v>395.7</v>
      </c>
      <c r="F40" s="124">
        <v>120</v>
      </c>
      <c r="G40" s="145">
        <f t="shared" si="2"/>
        <v>47484</v>
      </c>
    </row>
    <row r="41" spans="2:7" s="37" customFormat="1" ht="12">
      <c r="B41" s="108"/>
      <c r="C41" s="47" t="s">
        <v>323</v>
      </c>
      <c r="D41" s="123" t="s">
        <v>7</v>
      </c>
      <c r="E41" s="124">
        <v>320</v>
      </c>
      <c r="F41" s="124">
        <v>110</v>
      </c>
      <c r="G41" s="145">
        <f t="shared" si="2"/>
        <v>35200</v>
      </c>
    </row>
    <row r="42" spans="2:7" s="37" customFormat="1" ht="24">
      <c r="B42" s="111"/>
      <c r="C42" s="47" t="s">
        <v>32</v>
      </c>
      <c r="D42" s="46" t="s">
        <v>7</v>
      </c>
      <c r="E42" s="48">
        <v>524.70000000000005</v>
      </c>
      <c r="F42" s="48">
        <v>420</v>
      </c>
      <c r="G42" s="78">
        <f t="shared" si="2"/>
        <v>220374.00000000003</v>
      </c>
    </row>
    <row r="43" spans="2:7" s="37" customFormat="1" ht="36">
      <c r="B43" s="111"/>
      <c r="C43" s="47" t="s">
        <v>31</v>
      </c>
      <c r="D43" s="46" t="s">
        <v>25</v>
      </c>
      <c r="E43" s="48">
        <v>389.9</v>
      </c>
      <c r="F43" s="48">
        <v>160</v>
      </c>
      <c r="G43" s="78">
        <f t="shared" si="2"/>
        <v>62384</v>
      </c>
    </row>
    <row r="44" spans="2:7" s="37" customFormat="1" ht="24">
      <c r="B44" s="111"/>
      <c r="C44" s="88" t="s">
        <v>321</v>
      </c>
      <c r="D44" s="46" t="s">
        <v>7</v>
      </c>
      <c r="E44" s="48">
        <v>454.6</v>
      </c>
      <c r="F44" s="48">
        <v>220</v>
      </c>
      <c r="G44" s="78">
        <f t="shared" si="2"/>
        <v>100012</v>
      </c>
    </row>
    <row r="45" spans="2:7" s="37" customFormat="1" ht="12">
      <c r="B45" s="111"/>
      <c r="C45" s="88" t="s">
        <v>35</v>
      </c>
      <c r="D45" s="46" t="s">
        <v>7</v>
      </c>
      <c r="E45" s="48">
        <v>10.7</v>
      </c>
      <c r="F45" s="48">
        <v>20</v>
      </c>
      <c r="G45" s="78">
        <f t="shared" si="2"/>
        <v>214</v>
      </c>
    </row>
    <row r="46" spans="2:7" s="37" customFormat="1" ht="12">
      <c r="B46" s="111"/>
      <c r="C46" s="88" t="s">
        <v>36</v>
      </c>
      <c r="D46" s="46" t="s">
        <v>7</v>
      </c>
      <c r="E46" s="48">
        <v>10.7</v>
      </c>
      <c r="F46" s="48">
        <v>130</v>
      </c>
      <c r="G46" s="78">
        <f t="shared" si="2"/>
        <v>1391</v>
      </c>
    </row>
    <row r="47" spans="2:7" s="37" customFormat="1" ht="24">
      <c r="B47" s="111"/>
      <c r="C47" s="88" t="s">
        <v>37</v>
      </c>
      <c r="D47" s="46" t="s">
        <v>7</v>
      </c>
      <c r="E47" s="48">
        <v>10.7</v>
      </c>
      <c r="F47" s="48">
        <v>110</v>
      </c>
      <c r="G47" s="78">
        <f t="shared" si="2"/>
        <v>1177</v>
      </c>
    </row>
    <row r="48" spans="2:7" s="37" customFormat="1" ht="24">
      <c r="B48" s="111"/>
      <c r="C48" s="88" t="s">
        <v>38</v>
      </c>
      <c r="D48" s="46" t="s">
        <v>7</v>
      </c>
      <c r="E48" s="48">
        <v>22.4</v>
      </c>
      <c r="F48" s="48">
        <v>220</v>
      </c>
      <c r="G48" s="78">
        <f t="shared" si="2"/>
        <v>4928</v>
      </c>
    </row>
    <row r="49" spans="2:7" s="37" customFormat="1" ht="24">
      <c r="B49" s="111"/>
      <c r="C49" s="88" t="s">
        <v>39</v>
      </c>
      <c r="D49" s="46" t="s">
        <v>11</v>
      </c>
      <c r="E49" s="48">
        <v>30</v>
      </c>
      <c r="F49" s="48">
        <v>1800</v>
      </c>
      <c r="G49" s="78">
        <f t="shared" si="2"/>
        <v>54000</v>
      </c>
    </row>
    <row r="50" spans="2:7" s="37" customFormat="1" ht="24">
      <c r="B50" s="111"/>
      <c r="C50" s="88" t="s">
        <v>40</v>
      </c>
      <c r="D50" s="46" t="s">
        <v>11</v>
      </c>
      <c r="E50" s="48">
        <v>4</v>
      </c>
      <c r="F50" s="48">
        <v>1800</v>
      </c>
      <c r="G50" s="78">
        <f t="shared" si="2"/>
        <v>7200</v>
      </c>
    </row>
    <row r="51" spans="2:7" s="37" customFormat="1" ht="36">
      <c r="B51" s="111"/>
      <c r="C51" s="88" t="s">
        <v>42</v>
      </c>
      <c r="D51" s="46" t="s">
        <v>11</v>
      </c>
      <c r="E51" s="48">
        <v>1</v>
      </c>
      <c r="F51" s="48">
        <v>2300</v>
      </c>
      <c r="G51" s="78">
        <f t="shared" si="2"/>
        <v>2300</v>
      </c>
    </row>
    <row r="52" spans="2:7" s="37" customFormat="1" ht="24">
      <c r="B52" s="111"/>
      <c r="C52" s="88" t="s">
        <v>43</v>
      </c>
      <c r="D52" s="46" t="s">
        <v>11</v>
      </c>
      <c r="E52" s="48">
        <v>2</v>
      </c>
      <c r="F52" s="48">
        <v>2500</v>
      </c>
      <c r="G52" s="78">
        <f t="shared" si="2"/>
        <v>5000</v>
      </c>
    </row>
    <row r="53" spans="2:7" s="37" customFormat="1" ht="24">
      <c r="B53" s="111"/>
      <c r="C53" s="88" t="s">
        <v>45</v>
      </c>
      <c r="D53" s="46" t="s">
        <v>11</v>
      </c>
      <c r="E53" s="48">
        <v>1</v>
      </c>
      <c r="F53" s="48">
        <v>2500</v>
      </c>
      <c r="G53" s="78">
        <f t="shared" si="2"/>
        <v>2500</v>
      </c>
    </row>
    <row r="54" spans="2:7" s="37" customFormat="1" ht="24">
      <c r="B54" s="111"/>
      <c r="C54" s="88" t="s">
        <v>88</v>
      </c>
      <c r="D54" s="46" t="s">
        <v>7</v>
      </c>
      <c r="E54" s="48">
        <v>180</v>
      </c>
      <c r="F54" s="48">
        <v>360</v>
      </c>
      <c r="G54" s="78">
        <f t="shared" si="2"/>
        <v>64800</v>
      </c>
    </row>
    <row r="55" spans="2:7" s="37" customFormat="1" ht="12">
      <c r="B55" s="111"/>
      <c r="C55" s="88" t="s">
        <v>89</v>
      </c>
      <c r="D55" s="46" t="s">
        <v>7</v>
      </c>
      <c r="E55" s="48">
        <v>180</v>
      </c>
      <c r="F55" s="48">
        <v>130</v>
      </c>
      <c r="G55" s="78">
        <f t="shared" si="2"/>
        <v>23400</v>
      </c>
    </row>
    <row r="56" spans="2:7" s="37" customFormat="1" ht="36">
      <c r="B56" s="111"/>
      <c r="C56" s="88" t="s">
        <v>90</v>
      </c>
      <c r="D56" s="46" t="s">
        <v>7</v>
      </c>
      <c r="E56" s="48">
        <v>180</v>
      </c>
      <c r="F56" s="48">
        <v>110</v>
      </c>
      <c r="G56" s="78">
        <f t="shared" si="2"/>
        <v>19800</v>
      </c>
    </row>
    <row r="57" spans="2:7" s="37" customFormat="1" ht="12">
      <c r="B57" s="110" t="s">
        <v>16</v>
      </c>
      <c r="C57" s="87" t="s">
        <v>26</v>
      </c>
      <c r="D57" s="82"/>
      <c r="E57" s="84"/>
      <c r="F57" s="84"/>
      <c r="G57" s="85"/>
    </row>
    <row r="58" spans="2:7" s="37" customFormat="1" ht="12">
      <c r="B58" s="111"/>
      <c r="C58" s="88" t="s">
        <v>30</v>
      </c>
      <c r="D58" s="46" t="s">
        <v>25</v>
      </c>
      <c r="E58" s="48">
        <v>30</v>
      </c>
      <c r="F58" s="48">
        <v>65</v>
      </c>
      <c r="G58" s="78">
        <f t="shared" ref="G58:G66" si="3">E58*F58</f>
        <v>1950</v>
      </c>
    </row>
    <row r="59" spans="2:7" s="37" customFormat="1" ht="12">
      <c r="B59" s="111"/>
      <c r="C59" s="47" t="s">
        <v>27</v>
      </c>
      <c r="D59" s="46" t="s">
        <v>7</v>
      </c>
      <c r="E59" s="48">
        <v>145.19999999999999</v>
      </c>
      <c r="F59" s="48">
        <v>110</v>
      </c>
      <c r="G59" s="78">
        <f t="shared" si="3"/>
        <v>15971.999999999998</v>
      </c>
    </row>
    <row r="60" spans="2:7" s="37" customFormat="1" ht="24">
      <c r="B60" s="111"/>
      <c r="C60" s="88" t="s">
        <v>316</v>
      </c>
      <c r="D60" s="46" t="s">
        <v>7</v>
      </c>
      <c r="E60" s="48">
        <v>145.19999999999999</v>
      </c>
      <c r="F60" s="48">
        <v>20</v>
      </c>
      <c r="G60" s="78">
        <f t="shared" si="3"/>
        <v>2904</v>
      </c>
    </row>
    <row r="61" spans="2:7" s="37" customFormat="1" ht="12">
      <c r="B61" s="147"/>
      <c r="C61" s="88" t="s">
        <v>315</v>
      </c>
      <c r="D61" s="123" t="s">
        <v>7</v>
      </c>
      <c r="E61" s="124">
        <v>142.80000000000001</v>
      </c>
      <c r="F61" s="124">
        <v>320</v>
      </c>
      <c r="G61" s="145">
        <f t="shared" si="3"/>
        <v>45696</v>
      </c>
    </row>
    <row r="62" spans="2:7" s="37" customFormat="1" ht="24">
      <c r="B62" s="111"/>
      <c r="C62" s="47" t="s">
        <v>32</v>
      </c>
      <c r="D62" s="46" t="s">
        <v>7</v>
      </c>
      <c r="E62" s="48">
        <v>60</v>
      </c>
      <c r="F62" s="48">
        <v>420</v>
      </c>
      <c r="G62" s="78">
        <f t="shared" si="3"/>
        <v>25200</v>
      </c>
    </row>
    <row r="63" spans="2:7" s="37" customFormat="1" ht="36">
      <c r="B63" s="111"/>
      <c r="C63" s="47" t="s">
        <v>31</v>
      </c>
      <c r="D63" s="46" t="s">
        <v>25</v>
      </c>
      <c r="E63" s="48">
        <v>41.7</v>
      </c>
      <c r="F63" s="48">
        <v>160</v>
      </c>
      <c r="G63" s="78">
        <f t="shared" si="3"/>
        <v>6672</v>
      </c>
    </row>
    <row r="64" spans="2:7" s="37" customFormat="1" ht="24">
      <c r="B64" s="111"/>
      <c r="C64" s="88" t="s">
        <v>321</v>
      </c>
      <c r="D64" s="46" t="s">
        <v>7</v>
      </c>
      <c r="E64" s="48">
        <v>47.4</v>
      </c>
      <c r="F64" s="48">
        <v>220</v>
      </c>
      <c r="G64" s="78">
        <f>E64*F64</f>
        <v>10428</v>
      </c>
    </row>
    <row r="65" spans="2:7" s="37" customFormat="1" ht="36">
      <c r="B65" s="111"/>
      <c r="C65" s="88" t="s">
        <v>350</v>
      </c>
      <c r="D65" s="46" t="s">
        <v>11</v>
      </c>
      <c r="E65" s="48">
        <v>2</v>
      </c>
      <c r="F65" s="48">
        <v>3500</v>
      </c>
      <c r="G65" s="78">
        <f t="shared" si="3"/>
        <v>7000</v>
      </c>
    </row>
    <row r="66" spans="2:7" s="37" customFormat="1" ht="24">
      <c r="B66" s="111"/>
      <c r="C66" s="88" t="s">
        <v>352</v>
      </c>
      <c r="D66" s="46" t="s">
        <v>11</v>
      </c>
      <c r="E66" s="48">
        <v>3</v>
      </c>
      <c r="F66" s="48">
        <v>2500</v>
      </c>
      <c r="G66" s="78">
        <f t="shared" si="3"/>
        <v>7500</v>
      </c>
    </row>
    <row r="67" spans="2:7" s="37" customFormat="1" ht="12">
      <c r="B67" s="111"/>
      <c r="C67" s="88" t="s">
        <v>268</v>
      </c>
      <c r="D67" s="46" t="s">
        <v>11</v>
      </c>
      <c r="E67" s="48">
        <v>1</v>
      </c>
      <c r="F67" s="48"/>
      <c r="G67" s="78">
        <v>75000</v>
      </c>
    </row>
    <row r="68" spans="2:7" s="37" customFormat="1" ht="36">
      <c r="B68" s="111"/>
      <c r="C68" s="88" t="s">
        <v>331</v>
      </c>
      <c r="D68" s="46" t="s">
        <v>25</v>
      </c>
      <c r="E68" s="48">
        <v>24.3</v>
      </c>
      <c r="F68" s="48">
        <v>5800</v>
      </c>
      <c r="G68" s="78">
        <f>E68*F68</f>
        <v>140940</v>
      </c>
    </row>
    <row r="69" spans="2:7" s="37" customFormat="1" ht="12">
      <c r="B69" s="111"/>
      <c r="C69" s="88" t="s">
        <v>286</v>
      </c>
      <c r="D69" s="46" t="s">
        <v>11</v>
      </c>
      <c r="E69" s="48"/>
      <c r="F69" s="48"/>
      <c r="G69" s="78">
        <v>35000</v>
      </c>
    </row>
    <row r="70" spans="2:7" s="37" customFormat="1" ht="12">
      <c r="B70" s="111"/>
      <c r="C70" s="88"/>
      <c r="D70" s="46"/>
      <c r="E70" s="48"/>
      <c r="F70" s="48"/>
      <c r="G70" s="148">
        <f>SUM(G13:G69)</f>
        <v>2076970</v>
      </c>
    </row>
    <row r="71" spans="2:7" s="37" customFormat="1" ht="12">
      <c r="B71" s="111"/>
      <c r="C71" s="162" t="s">
        <v>333</v>
      </c>
      <c r="D71" s="169"/>
      <c r="E71" s="169"/>
      <c r="F71" s="169"/>
      <c r="G71" s="170"/>
    </row>
    <row r="72" spans="2:7" s="37" customFormat="1" ht="12">
      <c r="B72" s="111"/>
      <c r="C72" s="88" t="s">
        <v>91</v>
      </c>
      <c r="D72" s="46" t="s">
        <v>25</v>
      </c>
      <c r="E72" s="48">
        <v>348.5</v>
      </c>
      <c r="F72" s="48">
        <v>150</v>
      </c>
      <c r="G72" s="78">
        <f t="shared" ref="G72:G79" si="4">E72*F72</f>
        <v>52275</v>
      </c>
    </row>
    <row r="73" spans="2:7" s="37" customFormat="1" ht="24">
      <c r="B73" s="111"/>
      <c r="C73" s="88" t="s">
        <v>46</v>
      </c>
      <c r="D73" s="46" t="s">
        <v>11</v>
      </c>
      <c r="E73" s="48">
        <v>158</v>
      </c>
      <c r="F73" s="48">
        <v>80</v>
      </c>
      <c r="G73" s="78">
        <f t="shared" si="4"/>
        <v>12640</v>
      </c>
    </row>
    <row r="74" spans="2:7" s="37" customFormat="1" ht="12">
      <c r="B74" s="111"/>
      <c r="C74" s="88" t="s">
        <v>47</v>
      </c>
      <c r="D74" s="46" t="s">
        <v>11</v>
      </c>
      <c r="E74" s="48">
        <v>100</v>
      </c>
      <c r="F74" s="48">
        <v>90</v>
      </c>
      <c r="G74" s="78">
        <f t="shared" si="4"/>
        <v>9000</v>
      </c>
    </row>
    <row r="75" spans="2:7" s="37" customFormat="1" ht="48">
      <c r="B75" s="147"/>
      <c r="C75" s="88" t="s">
        <v>48</v>
      </c>
      <c r="D75" s="123" t="s">
        <v>25</v>
      </c>
      <c r="E75" s="124">
        <v>60</v>
      </c>
      <c r="F75" s="48">
        <v>95</v>
      </c>
      <c r="G75" s="78">
        <f t="shared" si="4"/>
        <v>5700</v>
      </c>
    </row>
    <row r="76" spans="2:7" s="37" customFormat="1" ht="24">
      <c r="B76" s="111"/>
      <c r="C76" s="88" t="s">
        <v>49</v>
      </c>
      <c r="D76" s="46" t="s">
        <v>11</v>
      </c>
      <c r="E76" s="48">
        <v>15</v>
      </c>
      <c r="F76" s="48">
        <v>170</v>
      </c>
      <c r="G76" s="78">
        <f t="shared" si="4"/>
        <v>2550</v>
      </c>
    </row>
    <row r="77" spans="2:7" s="37" customFormat="1" ht="24">
      <c r="B77" s="111"/>
      <c r="C77" s="88" t="s">
        <v>50</v>
      </c>
      <c r="D77" s="46" t="s">
        <v>11</v>
      </c>
      <c r="E77" s="48">
        <v>45</v>
      </c>
      <c r="F77" s="48">
        <v>100</v>
      </c>
      <c r="G77" s="78">
        <f t="shared" si="4"/>
        <v>4500</v>
      </c>
    </row>
    <row r="78" spans="2:7" s="37" customFormat="1" ht="12">
      <c r="B78" s="111"/>
      <c r="C78" s="88" t="s">
        <v>51</v>
      </c>
      <c r="D78" s="46" t="s">
        <v>11</v>
      </c>
      <c r="E78" s="48">
        <v>93</v>
      </c>
      <c r="F78" s="48">
        <v>80</v>
      </c>
      <c r="G78" s="78">
        <f t="shared" si="4"/>
        <v>7440</v>
      </c>
    </row>
    <row r="79" spans="2:7" s="37" customFormat="1" ht="12">
      <c r="B79" s="111"/>
      <c r="C79" s="88" t="s">
        <v>52</v>
      </c>
      <c r="D79" s="46" t="s">
        <v>11</v>
      </c>
      <c r="E79" s="48">
        <v>65</v>
      </c>
      <c r="F79" s="48">
        <v>140</v>
      </c>
      <c r="G79" s="78">
        <f t="shared" si="4"/>
        <v>9100</v>
      </c>
    </row>
    <row r="80" spans="2:7" s="37" customFormat="1" ht="12">
      <c r="B80" s="147"/>
      <c r="C80" s="88" t="s">
        <v>53</v>
      </c>
      <c r="D80" s="123" t="s">
        <v>11</v>
      </c>
      <c r="E80" s="124">
        <v>2</v>
      </c>
      <c r="F80" s="124">
        <v>350</v>
      </c>
      <c r="G80" s="145">
        <f>E80*F80</f>
        <v>700</v>
      </c>
    </row>
    <row r="81" spans="2:7" s="37" customFormat="1" ht="36">
      <c r="B81" s="111"/>
      <c r="C81" s="88" t="s">
        <v>77</v>
      </c>
      <c r="D81" s="46" t="s">
        <v>11</v>
      </c>
      <c r="E81" s="48">
        <v>12</v>
      </c>
      <c r="F81" s="48">
        <v>3000</v>
      </c>
      <c r="G81" s="78">
        <f t="shared" ref="G81:G101" si="5">E81*F81</f>
        <v>36000</v>
      </c>
    </row>
    <row r="82" spans="2:7" s="37" customFormat="1" ht="24">
      <c r="B82" s="111"/>
      <c r="C82" s="88" t="s">
        <v>82</v>
      </c>
      <c r="D82" s="46" t="s">
        <v>11</v>
      </c>
      <c r="E82" s="48">
        <v>34</v>
      </c>
      <c r="F82" s="48">
        <v>250</v>
      </c>
      <c r="G82" s="78">
        <f t="shared" si="5"/>
        <v>8500</v>
      </c>
    </row>
    <row r="83" spans="2:7" s="37" customFormat="1" ht="12">
      <c r="B83" s="111"/>
      <c r="C83" s="88" t="s">
        <v>54</v>
      </c>
      <c r="D83" s="46" t="s">
        <v>11</v>
      </c>
      <c r="E83" s="48">
        <v>1</v>
      </c>
      <c r="F83" s="48">
        <v>220</v>
      </c>
      <c r="G83" s="78">
        <f t="shared" si="5"/>
        <v>220</v>
      </c>
    </row>
    <row r="84" spans="2:7" s="37" customFormat="1" ht="24">
      <c r="B84" s="111"/>
      <c r="C84" s="88" t="s">
        <v>55</v>
      </c>
      <c r="D84" s="46" t="s">
        <v>11</v>
      </c>
      <c r="E84" s="48">
        <v>1</v>
      </c>
      <c r="F84" s="48">
        <v>2200</v>
      </c>
      <c r="G84" s="78">
        <f t="shared" si="5"/>
        <v>2200</v>
      </c>
    </row>
    <row r="85" spans="2:7" s="37" customFormat="1" ht="24">
      <c r="B85" s="111"/>
      <c r="C85" s="88" t="s">
        <v>56</v>
      </c>
      <c r="D85" s="46" t="s">
        <v>11</v>
      </c>
      <c r="E85" s="48">
        <v>3</v>
      </c>
      <c r="F85" s="48">
        <v>850</v>
      </c>
      <c r="G85" s="78">
        <f t="shared" si="5"/>
        <v>2550</v>
      </c>
    </row>
    <row r="86" spans="2:7" s="37" customFormat="1" ht="12">
      <c r="B86" s="111"/>
      <c r="C86" s="88" t="s">
        <v>78</v>
      </c>
      <c r="D86" s="46" t="s">
        <v>11</v>
      </c>
      <c r="E86" s="48">
        <v>172</v>
      </c>
      <c r="F86" s="48">
        <v>180</v>
      </c>
      <c r="G86" s="78">
        <f t="shared" si="5"/>
        <v>30960</v>
      </c>
    </row>
    <row r="87" spans="2:7" s="37" customFormat="1" ht="12">
      <c r="B87" s="111"/>
      <c r="C87" s="88" t="s">
        <v>79</v>
      </c>
      <c r="D87" s="46" t="s">
        <v>11</v>
      </c>
      <c r="E87" s="48">
        <v>6</v>
      </c>
      <c r="F87" s="48">
        <v>220</v>
      </c>
      <c r="G87" s="78">
        <f t="shared" si="5"/>
        <v>1320</v>
      </c>
    </row>
    <row r="88" spans="2:7" s="37" customFormat="1" ht="12">
      <c r="B88" s="111"/>
      <c r="C88" s="88" t="s">
        <v>81</v>
      </c>
      <c r="D88" s="46" t="s">
        <v>11</v>
      </c>
      <c r="E88" s="48">
        <v>6</v>
      </c>
      <c r="F88" s="48">
        <v>200</v>
      </c>
      <c r="G88" s="78">
        <f t="shared" si="5"/>
        <v>1200</v>
      </c>
    </row>
    <row r="89" spans="2:7" s="37" customFormat="1" ht="12">
      <c r="B89" s="111"/>
      <c r="C89" s="88" t="s">
        <v>57</v>
      </c>
      <c r="D89" s="46" t="s">
        <v>11</v>
      </c>
      <c r="E89" s="48">
        <v>4</v>
      </c>
      <c r="F89" s="48">
        <v>200</v>
      </c>
      <c r="G89" s="78">
        <f t="shared" si="5"/>
        <v>800</v>
      </c>
    </row>
    <row r="90" spans="2:7" s="37" customFormat="1" ht="24">
      <c r="B90" s="111"/>
      <c r="C90" s="88" t="s">
        <v>80</v>
      </c>
      <c r="D90" s="46" t="s">
        <v>11</v>
      </c>
      <c r="E90" s="48">
        <v>13</v>
      </c>
      <c r="F90" s="48">
        <v>200</v>
      </c>
      <c r="G90" s="78">
        <f t="shared" si="5"/>
        <v>2600</v>
      </c>
    </row>
    <row r="91" spans="2:7" s="37" customFormat="1" ht="24">
      <c r="B91" s="111"/>
      <c r="C91" s="88" t="s">
        <v>58</v>
      </c>
      <c r="D91" s="46" t="s">
        <v>11</v>
      </c>
      <c r="E91" s="48">
        <v>1</v>
      </c>
      <c r="F91" s="48">
        <v>700</v>
      </c>
      <c r="G91" s="78">
        <f t="shared" si="5"/>
        <v>700</v>
      </c>
    </row>
    <row r="92" spans="2:7" s="37" customFormat="1" ht="12">
      <c r="B92" s="111"/>
      <c r="C92" s="88" t="s">
        <v>68</v>
      </c>
      <c r="D92" s="46" t="s">
        <v>25</v>
      </c>
      <c r="E92" s="48">
        <v>40</v>
      </c>
      <c r="F92" s="48">
        <v>100</v>
      </c>
      <c r="G92" s="78">
        <f t="shared" si="5"/>
        <v>4000</v>
      </c>
    </row>
    <row r="93" spans="2:7" s="37" customFormat="1" ht="12">
      <c r="B93" s="111"/>
      <c r="C93" s="88" t="s">
        <v>69</v>
      </c>
      <c r="D93" s="46" t="s">
        <v>25</v>
      </c>
      <c r="E93" s="48">
        <v>10</v>
      </c>
      <c r="F93" s="48">
        <v>90</v>
      </c>
      <c r="G93" s="78">
        <f t="shared" si="5"/>
        <v>900</v>
      </c>
    </row>
    <row r="94" spans="2:7" s="37" customFormat="1" ht="12">
      <c r="B94" s="111"/>
      <c r="C94" s="88" t="s">
        <v>70</v>
      </c>
      <c r="D94" s="46" t="s">
        <v>25</v>
      </c>
      <c r="E94" s="48">
        <v>182</v>
      </c>
      <c r="F94" s="48">
        <v>30</v>
      </c>
      <c r="G94" s="78">
        <f t="shared" si="5"/>
        <v>5460</v>
      </c>
    </row>
    <row r="95" spans="2:7" s="37" customFormat="1" ht="12">
      <c r="B95" s="111"/>
      <c r="C95" s="88" t="s">
        <v>71</v>
      </c>
      <c r="D95" s="46" t="s">
        <v>25</v>
      </c>
      <c r="E95" s="48">
        <v>90</v>
      </c>
      <c r="F95" s="48">
        <v>35</v>
      </c>
      <c r="G95" s="78">
        <f t="shared" si="5"/>
        <v>3150</v>
      </c>
    </row>
    <row r="96" spans="2:7" s="37" customFormat="1" ht="12">
      <c r="B96" s="111"/>
      <c r="C96" s="88" t="s">
        <v>72</v>
      </c>
      <c r="D96" s="46" t="s">
        <v>25</v>
      </c>
      <c r="E96" s="48">
        <v>89</v>
      </c>
      <c r="F96" s="48">
        <v>80</v>
      </c>
      <c r="G96" s="78">
        <f t="shared" si="5"/>
        <v>7120</v>
      </c>
    </row>
    <row r="97" spans="2:7" s="37" customFormat="1" ht="12">
      <c r="B97" s="111"/>
      <c r="C97" s="88" t="s">
        <v>73</v>
      </c>
      <c r="D97" s="46" t="s">
        <v>25</v>
      </c>
      <c r="E97" s="48">
        <v>857</v>
      </c>
      <c r="F97" s="48">
        <v>25</v>
      </c>
      <c r="G97" s="78">
        <f t="shared" si="5"/>
        <v>21425</v>
      </c>
    </row>
    <row r="98" spans="2:7" s="37" customFormat="1" ht="12">
      <c r="B98" s="111"/>
      <c r="C98" s="88" t="s">
        <v>74</v>
      </c>
      <c r="D98" s="46" t="s">
        <v>25</v>
      </c>
      <c r="E98" s="48">
        <v>1440</v>
      </c>
      <c r="F98" s="48">
        <v>20</v>
      </c>
      <c r="G98" s="78">
        <f t="shared" si="5"/>
        <v>28800</v>
      </c>
    </row>
    <row r="99" spans="2:7" s="37" customFormat="1" ht="12">
      <c r="B99" s="111"/>
      <c r="C99" s="88" t="s">
        <v>75</v>
      </c>
      <c r="D99" s="46" t="s">
        <v>25</v>
      </c>
      <c r="E99" s="48">
        <v>230</v>
      </c>
      <c r="F99" s="48">
        <v>15</v>
      </c>
      <c r="G99" s="78">
        <f t="shared" si="5"/>
        <v>3450</v>
      </c>
    </row>
    <row r="100" spans="2:7" s="37" customFormat="1" ht="12">
      <c r="B100" s="111"/>
      <c r="C100" s="149" t="s">
        <v>76</v>
      </c>
      <c r="D100" s="46" t="s">
        <v>25</v>
      </c>
      <c r="E100" s="48">
        <v>90</v>
      </c>
      <c r="F100" s="48">
        <v>30</v>
      </c>
      <c r="G100" s="78">
        <f t="shared" si="5"/>
        <v>2700</v>
      </c>
    </row>
    <row r="101" spans="2:7" s="37" customFormat="1" ht="12">
      <c r="B101" s="111"/>
      <c r="C101" s="149" t="s">
        <v>326</v>
      </c>
      <c r="D101" s="46" t="s">
        <v>25</v>
      </c>
      <c r="E101" s="48">
        <v>1300</v>
      </c>
      <c r="F101" s="48">
        <v>15</v>
      </c>
      <c r="G101" s="78">
        <f t="shared" si="5"/>
        <v>19500</v>
      </c>
    </row>
    <row r="102" spans="2:7" s="37" customFormat="1" ht="12">
      <c r="B102" s="111"/>
      <c r="C102" s="88"/>
      <c r="D102" s="46"/>
      <c r="E102" s="48"/>
      <c r="F102" s="48"/>
      <c r="G102" s="148">
        <f>SUM(G72:G101)</f>
        <v>287460</v>
      </c>
    </row>
    <row r="103" spans="2:7" s="37" customFormat="1" ht="12">
      <c r="B103" s="111"/>
      <c r="C103" s="88"/>
      <c r="D103" s="46"/>
      <c r="E103" s="48"/>
      <c r="F103" s="48"/>
      <c r="G103" s="78"/>
    </row>
    <row r="104" spans="2:7" s="37" customFormat="1" ht="12">
      <c r="B104" s="111"/>
      <c r="C104" s="162" t="s">
        <v>338</v>
      </c>
      <c r="D104" s="163"/>
      <c r="E104" s="163"/>
      <c r="F104" s="164"/>
      <c r="G104" s="78"/>
    </row>
    <row r="105" spans="2:7" s="37" customFormat="1" ht="12">
      <c r="B105" s="111"/>
      <c r="C105" s="126" t="s">
        <v>59</v>
      </c>
      <c r="D105" s="46"/>
      <c r="E105" s="48"/>
      <c r="F105" s="48"/>
      <c r="G105" s="78"/>
    </row>
    <row r="106" spans="2:7" s="37" customFormat="1" ht="60">
      <c r="B106" s="111"/>
      <c r="C106" s="88" t="s">
        <v>205</v>
      </c>
      <c r="D106" s="46" t="s">
        <v>25</v>
      </c>
      <c r="E106" s="48">
        <v>30</v>
      </c>
      <c r="F106" s="48">
        <v>150</v>
      </c>
      <c r="G106" s="78">
        <f t="shared" ref="G106:G113" si="6">E106*F106</f>
        <v>4500</v>
      </c>
    </row>
    <row r="107" spans="2:7" s="37" customFormat="1" ht="60">
      <c r="B107" s="111"/>
      <c r="C107" s="88" t="s">
        <v>206</v>
      </c>
      <c r="D107" s="46" t="s">
        <v>25</v>
      </c>
      <c r="E107" s="48">
        <v>240</v>
      </c>
      <c r="F107" s="48">
        <v>190</v>
      </c>
      <c r="G107" s="78">
        <f t="shared" si="6"/>
        <v>45600</v>
      </c>
    </row>
    <row r="108" spans="2:7" s="37" customFormat="1" ht="60">
      <c r="B108" s="111"/>
      <c r="C108" s="88" t="s">
        <v>207</v>
      </c>
      <c r="D108" s="46" t="s">
        <v>25</v>
      </c>
      <c r="E108" s="48">
        <v>141</v>
      </c>
      <c r="F108" s="48">
        <v>210</v>
      </c>
      <c r="G108" s="78">
        <f t="shared" si="6"/>
        <v>29610</v>
      </c>
    </row>
    <row r="109" spans="2:7" s="37" customFormat="1" ht="60">
      <c r="B109" s="111"/>
      <c r="C109" s="88" t="s">
        <v>208</v>
      </c>
      <c r="D109" s="46" t="s">
        <v>25</v>
      </c>
      <c r="E109" s="48">
        <v>60</v>
      </c>
      <c r="F109" s="48">
        <v>230</v>
      </c>
      <c r="G109" s="78">
        <f t="shared" si="6"/>
        <v>13800</v>
      </c>
    </row>
    <row r="110" spans="2:7" s="37" customFormat="1" ht="24">
      <c r="B110" s="111"/>
      <c r="C110" s="88" t="s">
        <v>65</v>
      </c>
      <c r="D110" s="46" t="s">
        <v>11</v>
      </c>
      <c r="E110" s="48">
        <v>30</v>
      </c>
      <c r="F110" s="48">
        <v>900</v>
      </c>
      <c r="G110" s="78">
        <f t="shared" si="6"/>
        <v>27000</v>
      </c>
    </row>
    <row r="111" spans="2:7" s="37" customFormat="1" ht="24">
      <c r="B111" s="111"/>
      <c r="C111" s="88" t="s">
        <v>67</v>
      </c>
      <c r="D111" s="46" t="s">
        <v>11</v>
      </c>
      <c r="E111" s="48">
        <v>6</v>
      </c>
      <c r="F111" s="48">
        <v>1500</v>
      </c>
      <c r="G111" s="78">
        <f t="shared" si="6"/>
        <v>9000</v>
      </c>
    </row>
    <row r="112" spans="2:7" s="37" customFormat="1" ht="12">
      <c r="B112" s="111"/>
      <c r="C112" s="88" t="s">
        <v>83</v>
      </c>
      <c r="D112" s="46" t="s">
        <v>25</v>
      </c>
      <c r="E112" s="48">
        <v>471</v>
      </c>
      <c r="F112" s="48">
        <v>20</v>
      </c>
      <c r="G112" s="78">
        <f t="shared" si="6"/>
        <v>9420</v>
      </c>
    </row>
    <row r="113" spans="2:7" s="37" customFormat="1" ht="12">
      <c r="B113" s="111"/>
      <c r="C113" s="88" t="s">
        <v>86</v>
      </c>
      <c r="D113" s="46" t="s">
        <v>25</v>
      </c>
      <c r="E113" s="48">
        <v>198</v>
      </c>
      <c r="F113" s="48">
        <v>20</v>
      </c>
      <c r="G113" s="78">
        <f t="shared" si="6"/>
        <v>3960</v>
      </c>
    </row>
    <row r="114" spans="2:7" s="37" customFormat="1" ht="12">
      <c r="B114" s="111"/>
      <c r="C114" s="88"/>
      <c r="D114" s="46"/>
      <c r="E114" s="48"/>
      <c r="F114" s="48"/>
      <c r="G114" s="148">
        <f>SUM(G106:G113)</f>
        <v>142890</v>
      </c>
    </row>
    <row r="115" spans="2:7" s="37" customFormat="1" ht="12">
      <c r="B115" s="111"/>
      <c r="C115" s="88"/>
      <c r="D115" s="46"/>
      <c r="E115" s="48"/>
      <c r="F115" s="48"/>
      <c r="G115" s="78"/>
    </row>
    <row r="116" spans="2:7" s="37" customFormat="1" ht="12">
      <c r="B116" s="111"/>
      <c r="C116" s="162" t="s">
        <v>92</v>
      </c>
      <c r="D116" s="163"/>
      <c r="E116" s="163"/>
      <c r="F116" s="164"/>
      <c r="G116" s="78"/>
    </row>
    <row r="117" spans="2:7" s="37" customFormat="1" ht="36">
      <c r="B117" s="111"/>
      <c r="C117" s="88" t="s">
        <v>60</v>
      </c>
      <c r="D117" s="46" t="s">
        <v>25</v>
      </c>
      <c r="E117" s="48">
        <v>147</v>
      </c>
      <c r="F117" s="48">
        <v>198</v>
      </c>
      <c r="G117" s="78">
        <f t="shared" ref="G117:G127" si="7">E117*F117</f>
        <v>29106</v>
      </c>
    </row>
    <row r="118" spans="2:7" s="37" customFormat="1" ht="36">
      <c r="B118" s="111"/>
      <c r="C118" s="88" t="s">
        <v>61</v>
      </c>
      <c r="D118" s="46" t="s">
        <v>25</v>
      </c>
      <c r="E118" s="48">
        <v>51</v>
      </c>
      <c r="F118" s="48">
        <v>132</v>
      </c>
      <c r="G118" s="78">
        <f t="shared" si="7"/>
        <v>6732</v>
      </c>
    </row>
    <row r="119" spans="2:7" s="37" customFormat="1" ht="48">
      <c r="B119" s="111"/>
      <c r="C119" s="88" t="s">
        <v>87</v>
      </c>
      <c r="D119" s="46" t="s">
        <v>25</v>
      </c>
      <c r="E119" s="48">
        <v>52</v>
      </c>
      <c r="F119" s="48">
        <v>210</v>
      </c>
      <c r="G119" s="78">
        <f t="shared" si="7"/>
        <v>10920</v>
      </c>
    </row>
    <row r="120" spans="2:7" s="37" customFormat="1" ht="24">
      <c r="B120" s="111"/>
      <c r="C120" s="88" t="s">
        <v>93</v>
      </c>
      <c r="D120" s="46" t="s">
        <v>25</v>
      </c>
      <c r="E120" s="48">
        <v>16</v>
      </c>
      <c r="F120" s="48">
        <v>200</v>
      </c>
      <c r="G120" s="78">
        <f t="shared" si="7"/>
        <v>3200</v>
      </c>
    </row>
    <row r="121" spans="2:7" s="37" customFormat="1" ht="24">
      <c r="B121" s="111"/>
      <c r="C121" s="88" t="s">
        <v>204</v>
      </c>
      <c r="D121" s="46" t="s">
        <v>25</v>
      </c>
      <c r="E121" s="48">
        <v>6</v>
      </c>
      <c r="F121" s="48">
        <v>250</v>
      </c>
      <c r="G121" s="78">
        <f t="shared" si="7"/>
        <v>1500</v>
      </c>
    </row>
    <row r="122" spans="2:7" s="37" customFormat="1" ht="12">
      <c r="B122" s="111"/>
      <c r="C122" s="88" t="s">
        <v>62</v>
      </c>
      <c r="D122" s="46" t="s">
        <v>11</v>
      </c>
      <c r="E122" s="48">
        <v>16</v>
      </c>
      <c r="F122" s="48">
        <v>100</v>
      </c>
      <c r="G122" s="78">
        <f t="shared" si="7"/>
        <v>1600</v>
      </c>
    </row>
    <row r="123" spans="2:7" s="37" customFormat="1" ht="12">
      <c r="B123" s="111"/>
      <c r="C123" s="88" t="s">
        <v>63</v>
      </c>
      <c r="D123" s="46" t="s">
        <v>11</v>
      </c>
      <c r="E123" s="48">
        <v>1</v>
      </c>
      <c r="F123" s="48">
        <v>150</v>
      </c>
      <c r="G123" s="78">
        <f t="shared" si="7"/>
        <v>150</v>
      </c>
    </row>
    <row r="124" spans="2:7" s="37" customFormat="1" ht="12">
      <c r="B124" s="111"/>
      <c r="C124" s="88" t="s">
        <v>64</v>
      </c>
      <c r="D124" s="46" t="s">
        <v>11</v>
      </c>
      <c r="E124" s="48">
        <v>1</v>
      </c>
      <c r="F124" s="48">
        <v>150</v>
      </c>
      <c r="G124" s="78">
        <f t="shared" si="7"/>
        <v>150</v>
      </c>
    </row>
    <row r="125" spans="2:7" s="37" customFormat="1" ht="24">
      <c r="B125" s="111"/>
      <c r="C125" s="88" t="s">
        <v>84</v>
      </c>
      <c r="D125" s="46" t="s">
        <v>11</v>
      </c>
      <c r="E125" s="48">
        <v>10</v>
      </c>
      <c r="F125" s="48">
        <v>1300</v>
      </c>
      <c r="G125" s="78">
        <f t="shared" si="7"/>
        <v>13000</v>
      </c>
    </row>
    <row r="126" spans="2:7" s="37" customFormat="1" ht="12">
      <c r="B126" s="111"/>
      <c r="C126" s="88" t="s">
        <v>66</v>
      </c>
      <c r="D126" s="46" t="s">
        <v>11</v>
      </c>
      <c r="E126" s="48">
        <v>6</v>
      </c>
      <c r="F126" s="48">
        <v>800</v>
      </c>
      <c r="G126" s="78">
        <f t="shared" si="7"/>
        <v>4800</v>
      </c>
    </row>
    <row r="127" spans="2:7" s="37" customFormat="1" ht="12">
      <c r="B127" s="111"/>
      <c r="C127" s="88" t="s">
        <v>85</v>
      </c>
      <c r="D127" s="46" t="s">
        <v>25</v>
      </c>
      <c r="E127" s="48">
        <v>266</v>
      </c>
      <c r="F127" s="48">
        <v>20</v>
      </c>
      <c r="G127" s="78">
        <f t="shared" si="7"/>
        <v>5320</v>
      </c>
    </row>
    <row r="128" spans="2:7" s="37" customFormat="1" ht="12">
      <c r="B128" s="111"/>
      <c r="C128" s="88"/>
      <c r="D128" s="46"/>
      <c r="E128" s="48"/>
      <c r="F128" s="48"/>
      <c r="G128" s="148">
        <f>SUM(G117:G127)</f>
        <v>76478</v>
      </c>
    </row>
    <row r="129" spans="2:7" s="37" customFormat="1" ht="12">
      <c r="B129" s="111"/>
      <c r="C129" s="88"/>
      <c r="D129" s="46"/>
      <c r="E129" s="48"/>
      <c r="F129" s="48"/>
      <c r="G129" s="78"/>
    </row>
    <row r="130" spans="2:7" s="37" customFormat="1" ht="12">
      <c r="B130" s="111"/>
      <c r="C130" s="162" t="s">
        <v>94</v>
      </c>
      <c r="D130" s="163"/>
      <c r="E130" s="163"/>
      <c r="F130" s="164"/>
      <c r="G130" s="78"/>
    </row>
    <row r="131" spans="2:7" s="37" customFormat="1" ht="36">
      <c r="B131" s="111"/>
      <c r="C131" s="88" t="s">
        <v>95</v>
      </c>
      <c r="D131" s="46" t="s">
        <v>7</v>
      </c>
      <c r="E131" s="48">
        <v>490.55</v>
      </c>
      <c r="F131" s="48">
        <v>300</v>
      </c>
      <c r="G131" s="78">
        <f t="shared" ref="G131:G143" si="8">E131*F131</f>
        <v>147165</v>
      </c>
    </row>
    <row r="132" spans="2:7" s="37" customFormat="1" ht="12">
      <c r="B132" s="111"/>
      <c r="C132" s="88" t="s">
        <v>96</v>
      </c>
      <c r="D132" s="46" t="s">
        <v>11</v>
      </c>
      <c r="E132" s="48">
        <v>98</v>
      </c>
      <c r="F132" s="48">
        <v>300</v>
      </c>
      <c r="G132" s="78">
        <f t="shared" si="8"/>
        <v>29400</v>
      </c>
    </row>
    <row r="133" spans="2:7" s="37" customFormat="1" ht="24">
      <c r="B133" s="111"/>
      <c r="C133" s="88" t="s">
        <v>97</v>
      </c>
      <c r="D133" s="46" t="s">
        <v>11</v>
      </c>
      <c r="E133" s="48">
        <v>1</v>
      </c>
      <c r="F133" s="48">
        <v>27000</v>
      </c>
      <c r="G133" s="78">
        <f t="shared" si="8"/>
        <v>27000</v>
      </c>
    </row>
    <row r="134" spans="2:7" s="37" customFormat="1" ht="12">
      <c r="B134" s="111"/>
      <c r="C134" s="88" t="s">
        <v>98</v>
      </c>
      <c r="D134" s="46" t="s">
        <v>11</v>
      </c>
      <c r="E134" s="48">
        <v>1</v>
      </c>
      <c r="F134" s="48">
        <v>3500</v>
      </c>
      <c r="G134" s="78">
        <f t="shared" si="8"/>
        <v>3500</v>
      </c>
    </row>
    <row r="135" spans="2:7" s="37" customFormat="1" ht="24">
      <c r="B135" s="111"/>
      <c r="C135" s="88" t="s">
        <v>99</v>
      </c>
      <c r="D135" s="46" t="s">
        <v>11</v>
      </c>
      <c r="E135" s="48">
        <v>41</v>
      </c>
      <c r="F135" s="48">
        <v>350</v>
      </c>
      <c r="G135" s="78">
        <f t="shared" si="8"/>
        <v>14350</v>
      </c>
    </row>
    <row r="136" spans="2:7" s="37" customFormat="1" ht="12">
      <c r="B136" s="111"/>
      <c r="C136" s="88" t="s">
        <v>100</v>
      </c>
      <c r="D136" s="46" t="s">
        <v>11</v>
      </c>
      <c r="E136" s="48">
        <v>7</v>
      </c>
      <c r="F136" s="48">
        <v>2500</v>
      </c>
      <c r="G136" s="78">
        <f t="shared" si="8"/>
        <v>17500</v>
      </c>
    </row>
    <row r="137" spans="2:7" s="37" customFormat="1" ht="12">
      <c r="B137" s="111"/>
      <c r="C137" s="88" t="s">
        <v>101</v>
      </c>
      <c r="D137" s="46" t="s">
        <v>11</v>
      </c>
      <c r="E137" s="48">
        <v>8</v>
      </c>
      <c r="F137" s="48">
        <v>200</v>
      </c>
      <c r="G137" s="78">
        <f t="shared" si="8"/>
        <v>1600</v>
      </c>
    </row>
    <row r="138" spans="2:7" s="37" customFormat="1" ht="24">
      <c r="B138" s="111"/>
      <c r="C138" s="88" t="s">
        <v>102</v>
      </c>
      <c r="D138" s="46" t="s">
        <v>11</v>
      </c>
      <c r="E138" s="48">
        <v>3</v>
      </c>
      <c r="F138" s="48">
        <v>11000</v>
      </c>
      <c r="G138" s="78">
        <f t="shared" si="8"/>
        <v>33000</v>
      </c>
    </row>
    <row r="139" spans="2:7" s="37" customFormat="1" ht="12">
      <c r="B139" s="111"/>
      <c r="C139" s="88" t="s">
        <v>103</v>
      </c>
      <c r="D139" s="46" t="s">
        <v>11</v>
      </c>
      <c r="E139" s="48">
        <v>6</v>
      </c>
      <c r="F139" s="48">
        <v>350</v>
      </c>
      <c r="G139" s="78">
        <f t="shared" si="8"/>
        <v>2100</v>
      </c>
    </row>
    <row r="140" spans="2:7" s="37" customFormat="1" ht="12">
      <c r="B140" s="111"/>
      <c r="C140" s="88" t="s">
        <v>109</v>
      </c>
      <c r="D140" s="46" t="s">
        <v>7</v>
      </c>
      <c r="E140" s="48">
        <v>37</v>
      </c>
      <c r="F140" s="48">
        <v>250</v>
      </c>
      <c r="G140" s="78">
        <f t="shared" si="8"/>
        <v>9250</v>
      </c>
    </row>
    <row r="141" spans="2:7" s="37" customFormat="1" ht="24">
      <c r="B141" s="111"/>
      <c r="C141" s="88" t="s">
        <v>104</v>
      </c>
      <c r="D141" s="46" t="s">
        <v>7</v>
      </c>
      <c r="E141" s="48">
        <v>155.5</v>
      </c>
      <c r="F141" s="48">
        <v>380</v>
      </c>
      <c r="G141" s="78">
        <f t="shared" si="8"/>
        <v>59090</v>
      </c>
    </row>
    <row r="142" spans="2:7" s="37" customFormat="1" ht="12">
      <c r="B142" s="111"/>
      <c r="C142" s="88" t="s">
        <v>106</v>
      </c>
      <c r="D142" s="46" t="s">
        <v>11</v>
      </c>
      <c r="E142" s="48">
        <v>1</v>
      </c>
      <c r="F142" s="48">
        <v>250</v>
      </c>
      <c r="G142" s="78">
        <f t="shared" si="8"/>
        <v>250</v>
      </c>
    </row>
    <row r="143" spans="2:7" s="37" customFormat="1" ht="12">
      <c r="B143" s="111"/>
      <c r="C143" s="88" t="s">
        <v>105</v>
      </c>
      <c r="D143" s="46" t="s">
        <v>25</v>
      </c>
      <c r="E143" s="48">
        <v>47</v>
      </c>
      <c r="F143" s="48">
        <v>30</v>
      </c>
      <c r="G143" s="78">
        <f t="shared" si="8"/>
        <v>1410</v>
      </c>
    </row>
    <row r="144" spans="2:7" s="37" customFormat="1" ht="12">
      <c r="B144" s="111"/>
      <c r="C144" s="88" t="s">
        <v>107</v>
      </c>
      <c r="D144" s="46" t="s">
        <v>11</v>
      </c>
      <c r="E144" s="48">
        <v>1</v>
      </c>
      <c r="F144" s="48">
        <v>5200</v>
      </c>
      <c r="G144" s="78">
        <f>E144*F144</f>
        <v>5200</v>
      </c>
    </row>
    <row r="145" spans="2:7" s="37" customFormat="1" ht="12">
      <c r="B145" s="111"/>
      <c r="C145" s="88" t="s">
        <v>108</v>
      </c>
      <c r="D145" s="46" t="s">
        <v>11</v>
      </c>
      <c r="E145" s="48">
        <v>1</v>
      </c>
      <c r="F145" s="48">
        <v>3200</v>
      </c>
      <c r="G145" s="78">
        <f>E145*F145</f>
        <v>3200</v>
      </c>
    </row>
    <row r="146" spans="2:7" s="37" customFormat="1" ht="24">
      <c r="B146" s="111"/>
      <c r="C146" s="88" t="s">
        <v>110</v>
      </c>
      <c r="D146" s="46" t="s">
        <v>11</v>
      </c>
      <c r="E146" s="48">
        <v>1</v>
      </c>
      <c r="F146" s="48">
        <v>1300</v>
      </c>
      <c r="G146" s="78">
        <f>E146*F146</f>
        <v>1300</v>
      </c>
    </row>
    <row r="147" spans="2:7" s="37" customFormat="1" ht="12">
      <c r="B147" s="111"/>
      <c r="C147" s="88" t="s">
        <v>111</v>
      </c>
      <c r="D147" s="46" t="s">
        <v>168</v>
      </c>
      <c r="E147" s="48">
        <v>10</v>
      </c>
      <c r="F147" s="48"/>
      <c r="G147" s="78">
        <f>SUM(G131:G146)</f>
        <v>355315</v>
      </c>
    </row>
    <row r="148" spans="2:7" s="37" customFormat="1" ht="12">
      <c r="B148" s="111"/>
      <c r="C148" s="88"/>
      <c r="D148" s="46"/>
      <c r="E148" s="48"/>
      <c r="F148" s="48"/>
      <c r="G148" s="148">
        <f>G147*1.1</f>
        <v>390846.50000000006</v>
      </c>
    </row>
    <row r="149" spans="2:7" s="37" customFormat="1" ht="12">
      <c r="B149" s="111"/>
      <c r="C149" s="88"/>
      <c r="D149" s="46"/>
      <c r="E149" s="48"/>
      <c r="F149" s="48"/>
      <c r="G149" s="78"/>
    </row>
    <row r="150" spans="2:7" s="37" customFormat="1" ht="12">
      <c r="B150" s="111"/>
      <c r="C150" s="162" t="s">
        <v>334</v>
      </c>
      <c r="D150" s="163"/>
      <c r="E150" s="163"/>
      <c r="F150" s="163"/>
      <c r="G150" s="164"/>
    </row>
    <row r="151" spans="2:7" s="37" customFormat="1" ht="12">
      <c r="B151" s="111"/>
      <c r="C151" s="88" t="s">
        <v>287</v>
      </c>
      <c r="D151" s="46" t="s">
        <v>11</v>
      </c>
      <c r="E151" s="48">
        <v>1</v>
      </c>
      <c r="F151" s="48">
        <v>250</v>
      </c>
      <c r="G151" s="78">
        <f t="shared" ref="G151:G159" si="9">E151*F151</f>
        <v>250</v>
      </c>
    </row>
    <row r="152" spans="2:7" s="37" customFormat="1" ht="12">
      <c r="B152" s="111"/>
      <c r="C152" s="88" t="s">
        <v>288</v>
      </c>
      <c r="D152" s="46" t="s">
        <v>11</v>
      </c>
      <c r="E152" s="48">
        <v>1</v>
      </c>
      <c r="F152" s="48">
        <v>250</v>
      </c>
      <c r="G152" s="78">
        <f t="shared" si="9"/>
        <v>250</v>
      </c>
    </row>
    <row r="153" spans="2:7" s="37" customFormat="1" ht="24">
      <c r="B153" s="111"/>
      <c r="C153" s="88" t="s">
        <v>289</v>
      </c>
      <c r="D153" s="46" t="s">
        <v>11</v>
      </c>
      <c r="E153" s="48">
        <v>6</v>
      </c>
      <c r="F153" s="48">
        <v>150</v>
      </c>
      <c r="G153" s="78">
        <f t="shared" si="9"/>
        <v>900</v>
      </c>
    </row>
    <row r="154" spans="2:7" s="37" customFormat="1" ht="12">
      <c r="B154" s="111"/>
      <c r="C154" s="88" t="s">
        <v>290</v>
      </c>
      <c r="D154" s="46" t="s">
        <v>11</v>
      </c>
      <c r="E154" s="48">
        <v>3</v>
      </c>
      <c r="F154" s="48">
        <v>150</v>
      </c>
      <c r="G154" s="78">
        <f t="shared" si="9"/>
        <v>450</v>
      </c>
    </row>
    <row r="155" spans="2:7" s="37" customFormat="1" ht="24">
      <c r="B155" s="111"/>
      <c r="C155" s="88" t="s">
        <v>291</v>
      </c>
      <c r="D155" s="46" t="s">
        <v>11</v>
      </c>
      <c r="E155" s="48">
        <v>1</v>
      </c>
      <c r="F155" s="48">
        <v>150</v>
      </c>
      <c r="G155" s="78">
        <f t="shared" si="9"/>
        <v>150</v>
      </c>
    </row>
    <row r="156" spans="2:7" s="37" customFormat="1" ht="12">
      <c r="B156" s="111"/>
      <c r="C156" s="88" t="s">
        <v>292</v>
      </c>
      <c r="D156" s="46" t="s">
        <v>11</v>
      </c>
      <c r="E156" s="48">
        <v>1</v>
      </c>
      <c r="F156" s="48">
        <v>200</v>
      </c>
      <c r="G156" s="78">
        <f t="shared" si="9"/>
        <v>200</v>
      </c>
    </row>
    <row r="157" spans="2:7" s="37" customFormat="1" ht="24">
      <c r="B157" s="111"/>
      <c r="C157" s="88" t="s">
        <v>293</v>
      </c>
      <c r="D157" s="46" t="s">
        <v>11</v>
      </c>
      <c r="E157" s="48">
        <v>3</v>
      </c>
      <c r="F157" s="48">
        <v>200</v>
      </c>
      <c r="G157" s="78">
        <f t="shared" si="9"/>
        <v>600</v>
      </c>
    </row>
    <row r="158" spans="2:7" s="37" customFormat="1" ht="12">
      <c r="B158" s="111"/>
      <c r="C158" s="88" t="s">
        <v>294</v>
      </c>
      <c r="D158" s="46" t="s">
        <v>25</v>
      </c>
      <c r="E158" s="48">
        <v>2700</v>
      </c>
      <c r="F158" s="48">
        <v>15</v>
      </c>
      <c r="G158" s="78">
        <f t="shared" si="9"/>
        <v>40500</v>
      </c>
    </row>
    <row r="159" spans="2:7" s="37" customFormat="1" ht="12">
      <c r="B159" s="111"/>
      <c r="C159" s="88" t="s">
        <v>295</v>
      </c>
      <c r="D159" s="46" t="s">
        <v>11</v>
      </c>
      <c r="E159" s="48">
        <v>35</v>
      </c>
      <c r="F159" s="48">
        <v>100</v>
      </c>
      <c r="G159" s="78">
        <f t="shared" si="9"/>
        <v>3500</v>
      </c>
    </row>
    <row r="160" spans="2:7" s="37" customFormat="1" ht="12">
      <c r="B160" s="111"/>
      <c r="C160" s="88"/>
      <c r="D160" s="46"/>
      <c r="E160" s="48"/>
      <c r="F160" s="48"/>
      <c r="G160" s="78"/>
    </row>
    <row r="161" spans="2:7" s="37" customFormat="1" ht="12">
      <c r="B161" s="111"/>
      <c r="C161" s="88" t="s">
        <v>305</v>
      </c>
      <c r="D161" s="46" t="s">
        <v>11</v>
      </c>
      <c r="E161" s="48">
        <v>35</v>
      </c>
      <c r="F161" s="48">
        <v>140</v>
      </c>
      <c r="G161" s="78">
        <f>E161*F161</f>
        <v>4900</v>
      </c>
    </row>
    <row r="162" spans="2:7" s="37" customFormat="1" ht="12">
      <c r="B162" s="111"/>
      <c r="C162" s="88" t="s">
        <v>325</v>
      </c>
      <c r="D162" s="46" t="s">
        <v>25</v>
      </c>
      <c r="E162" s="48">
        <v>230</v>
      </c>
      <c r="F162" s="48">
        <v>150</v>
      </c>
      <c r="G162" s="78">
        <f>E162*F162</f>
        <v>34500</v>
      </c>
    </row>
    <row r="163" spans="2:7" s="37" customFormat="1" ht="12">
      <c r="B163" s="111"/>
      <c r="C163" s="88" t="s">
        <v>111</v>
      </c>
      <c r="D163" s="46" t="s">
        <v>168</v>
      </c>
      <c r="E163" s="48">
        <v>10</v>
      </c>
      <c r="F163" s="48"/>
      <c r="G163" s="78">
        <f>SUM(G151:G162)</f>
        <v>86200</v>
      </c>
    </row>
    <row r="164" spans="2:7" s="37" customFormat="1" ht="12">
      <c r="B164" s="111"/>
      <c r="C164" s="88"/>
      <c r="D164" s="46"/>
      <c r="E164" s="48"/>
      <c r="F164" s="48"/>
      <c r="G164" s="148">
        <f>G163*1.1</f>
        <v>94820.000000000015</v>
      </c>
    </row>
    <row r="165" spans="2:7" s="37" customFormat="1" ht="12">
      <c r="B165" s="111"/>
      <c r="C165" s="88"/>
      <c r="D165" s="46"/>
      <c r="E165" s="48"/>
      <c r="F165" s="48"/>
      <c r="G165" s="78"/>
    </row>
    <row r="166" spans="2:7" s="37" customFormat="1" ht="12">
      <c r="B166" s="111"/>
      <c r="C166" s="88" t="s">
        <v>335</v>
      </c>
      <c r="D166" s="46"/>
      <c r="E166" s="48"/>
      <c r="F166" s="48"/>
      <c r="G166" s="78"/>
    </row>
    <row r="167" spans="2:7" s="37" customFormat="1" ht="12">
      <c r="B167" s="111"/>
      <c r="C167" s="151" t="s">
        <v>332</v>
      </c>
      <c r="D167" s="151"/>
      <c r="E167" s="151"/>
      <c r="F167" s="151"/>
      <c r="G167" s="157">
        <f>G169+G168</f>
        <v>4033519</v>
      </c>
    </row>
    <row r="168" spans="2:7" s="37" customFormat="1" ht="12">
      <c r="B168" s="111"/>
      <c r="C168" s="88" t="s">
        <v>336</v>
      </c>
      <c r="D168" s="46"/>
      <c r="E168" s="48"/>
      <c r="F168" s="48"/>
      <c r="G168" s="78">
        <f>G70</f>
        <v>2076970</v>
      </c>
    </row>
    <row r="169" spans="2:7" s="37" customFormat="1" ht="12">
      <c r="B169" s="111"/>
      <c r="C169" s="88" t="s">
        <v>337</v>
      </c>
      <c r="D169" s="46"/>
      <c r="E169" s="48"/>
      <c r="F169" s="48"/>
      <c r="G169" s="78">
        <f>'матер '!G39</f>
        <v>1956549</v>
      </c>
    </row>
    <row r="170" spans="2:7" s="37" customFormat="1" ht="12">
      <c r="B170" s="111"/>
      <c r="C170" s="152" t="s">
        <v>333</v>
      </c>
      <c r="D170" s="153"/>
      <c r="E170" s="153"/>
      <c r="F170" s="153"/>
      <c r="G170" s="160">
        <f>G172+G171</f>
        <v>1468088.4</v>
      </c>
    </row>
    <row r="171" spans="2:7" s="37" customFormat="1" ht="12">
      <c r="B171" s="111"/>
      <c r="C171" s="88" t="s">
        <v>336</v>
      </c>
      <c r="D171" s="46"/>
      <c r="E171" s="48"/>
      <c r="F171" s="48"/>
      <c r="G171" s="78">
        <v>287460</v>
      </c>
    </row>
    <row r="172" spans="2:7" s="37" customFormat="1" ht="12">
      <c r="B172" s="111"/>
      <c r="C172" s="88" t="s">
        <v>337</v>
      </c>
      <c r="D172" s="46"/>
      <c r="E172" s="48"/>
      <c r="F172" s="48"/>
      <c r="G172" s="78">
        <v>1180628.3999999999</v>
      </c>
    </row>
    <row r="173" spans="2:7" s="37" customFormat="1" ht="24">
      <c r="B173" s="111"/>
      <c r="C173" s="152" t="s">
        <v>338</v>
      </c>
      <c r="D173" s="152"/>
      <c r="E173" s="152"/>
      <c r="F173" s="152"/>
      <c r="G173" s="157">
        <f>G174+G175</f>
        <v>2578579.6</v>
      </c>
    </row>
    <row r="174" spans="2:7" s="37" customFormat="1" ht="12">
      <c r="B174" s="111"/>
      <c r="C174" s="88" t="s">
        <v>336</v>
      </c>
      <c r="D174" s="46"/>
      <c r="E174" s="48"/>
      <c r="F174" s="48"/>
      <c r="G174" s="78">
        <f>G114+G128+G148</f>
        <v>610214.5</v>
      </c>
    </row>
    <row r="175" spans="2:7" s="37" customFormat="1" ht="12">
      <c r="B175" s="111"/>
      <c r="C175" s="88" t="s">
        <v>337</v>
      </c>
      <c r="D175" s="46"/>
      <c r="E175" s="48"/>
      <c r="F175" s="48"/>
      <c r="G175" s="78">
        <v>1968365.1</v>
      </c>
    </row>
    <row r="176" spans="2:7" s="37" customFormat="1" ht="12">
      <c r="B176" s="150"/>
      <c r="C176" s="152" t="s">
        <v>334</v>
      </c>
      <c r="D176" s="152"/>
      <c r="E176" s="152"/>
      <c r="F176" s="152"/>
      <c r="G176" s="160">
        <f>G177+G178</f>
        <v>337920</v>
      </c>
    </row>
    <row r="177" spans="2:7" s="37" customFormat="1" ht="12">
      <c r="B177" s="150"/>
      <c r="C177" s="88" t="s">
        <v>336</v>
      </c>
      <c r="D177" s="150"/>
      <c r="E177" s="150"/>
      <c r="F177" s="150"/>
      <c r="G177" s="78">
        <v>94820</v>
      </c>
    </row>
    <row r="178" spans="2:7" s="37" customFormat="1" ht="12">
      <c r="B178" s="150"/>
      <c r="C178" s="88" t="s">
        <v>337</v>
      </c>
      <c r="D178" s="150"/>
      <c r="E178" s="150"/>
      <c r="F178" s="150"/>
      <c r="G178" s="78">
        <v>243100</v>
      </c>
    </row>
    <row r="179" spans="2:7" s="37" customFormat="1" ht="12">
      <c r="B179" s="150"/>
      <c r="C179" s="88"/>
      <c r="D179" s="150"/>
      <c r="E179" s="150"/>
      <c r="F179" s="150"/>
      <c r="G179" s="78"/>
    </row>
    <row r="180" spans="2:7" s="37" customFormat="1" ht="60" customHeight="1">
      <c r="B180" s="150"/>
      <c r="C180" s="126" t="s">
        <v>340</v>
      </c>
      <c r="D180" s="150"/>
      <c r="E180" s="150"/>
      <c r="F180" s="150"/>
      <c r="G180" s="148">
        <v>902950.9</v>
      </c>
    </row>
    <row r="181" spans="2:7" s="37" customFormat="1" ht="12">
      <c r="B181" s="150"/>
      <c r="C181" s="150"/>
      <c r="D181" s="150"/>
      <c r="E181" s="150"/>
      <c r="F181" s="150"/>
      <c r="G181" s="78"/>
    </row>
    <row r="182" spans="2:7" s="37" customFormat="1" ht="12">
      <c r="B182" s="150"/>
      <c r="C182" s="158" t="s">
        <v>339</v>
      </c>
      <c r="D182" s="150"/>
      <c r="E182" s="150"/>
      <c r="F182" s="150"/>
      <c r="G182" s="157">
        <f>G167+G170+G173+G176+G180</f>
        <v>9321057.9000000004</v>
      </c>
    </row>
    <row r="183" spans="2:7" s="37" customFormat="1">
      <c r="B183" s="113"/>
      <c r="C183" s="120" t="s">
        <v>17</v>
      </c>
      <c r="D183" s="114"/>
      <c r="E183" s="114"/>
      <c r="F183" s="115"/>
      <c r="G183" s="122"/>
    </row>
    <row r="184" spans="2:7" s="37" customFormat="1">
      <c r="B184" s="113"/>
      <c r="C184" s="120"/>
      <c r="D184" s="114"/>
      <c r="E184" s="114"/>
      <c r="F184" s="115"/>
      <c r="G184" s="122"/>
    </row>
    <row r="185" spans="2:7" s="37" customFormat="1">
      <c r="B185" s="113"/>
      <c r="C185" s="120" t="s">
        <v>18</v>
      </c>
      <c r="D185" s="116">
        <v>0.02</v>
      </c>
      <c r="E185" s="114"/>
      <c r="F185" s="115"/>
      <c r="G185" s="122">
        <f>G182/100*2</f>
        <v>186421.158</v>
      </c>
    </row>
    <row r="186" spans="2:7" s="37" customFormat="1">
      <c r="B186" s="117"/>
      <c r="C186" s="120" t="s">
        <v>17</v>
      </c>
      <c r="D186" s="113"/>
      <c r="E186" s="114"/>
      <c r="F186" s="118"/>
      <c r="G186" s="121">
        <f>G182+G185</f>
        <v>9507479.0580000002</v>
      </c>
    </row>
    <row r="187" spans="2:7" s="37" customFormat="1">
      <c r="B187" s="117"/>
      <c r="C187" s="40" t="s">
        <v>9</v>
      </c>
      <c r="D187" s="119">
        <v>0.18</v>
      </c>
      <c r="E187" s="114"/>
      <c r="F187" s="118"/>
      <c r="G187" s="121">
        <f>G186*1.18</f>
        <v>11218825.28844</v>
      </c>
    </row>
    <row r="188" spans="2:7" s="37" customFormat="1" ht="15.75">
      <c r="B188" s="117"/>
      <c r="C188" s="40"/>
      <c r="D188" s="113"/>
      <c r="E188" s="114"/>
      <c r="F188" s="118"/>
      <c r="G188" s="112"/>
    </row>
    <row r="189" spans="2:7" s="37" customFormat="1" ht="15.75">
      <c r="B189" s="117"/>
      <c r="C189" s="40" t="s">
        <v>20</v>
      </c>
      <c r="D189" s="113"/>
      <c r="E189" s="114"/>
      <c r="F189" s="118"/>
      <c r="G189" s="112">
        <f>G187</f>
        <v>11218825.28844</v>
      </c>
    </row>
    <row r="190" spans="2:7" s="37" customFormat="1" ht="15.75">
      <c r="B190" s="117"/>
      <c r="C190" s="40"/>
      <c r="D190" s="113"/>
      <c r="E190" s="114"/>
      <c r="F190" s="118"/>
      <c r="G190" s="112"/>
    </row>
    <row r="191" spans="2:7" s="37" customFormat="1" ht="15.75">
      <c r="B191" s="117"/>
      <c r="C191" s="40"/>
      <c r="D191" s="113"/>
      <c r="E191" s="114"/>
      <c r="F191" s="118"/>
      <c r="G191" s="112"/>
    </row>
    <row r="192" spans="2:7" s="37" customFormat="1" ht="15.75">
      <c r="B192" s="117"/>
      <c r="C192" s="40"/>
      <c r="D192" s="113"/>
      <c r="E192" s="114"/>
      <c r="F192" s="118"/>
      <c r="G192" s="112"/>
    </row>
    <row r="193" spans="2:7" s="37" customFormat="1" ht="15.75">
      <c r="B193" s="117"/>
      <c r="C193" s="40"/>
      <c r="D193" s="113"/>
      <c r="E193" s="114"/>
      <c r="F193" s="118"/>
      <c r="G193" s="112"/>
    </row>
    <row r="194" spans="2:7" s="37" customFormat="1" ht="15.75">
      <c r="B194" s="117"/>
      <c r="C194" s="40"/>
      <c r="D194" s="113"/>
      <c r="E194" s="114"/>
      <c r="F194" s="118"/>
      <c r="G194" s="112"/>
    </row>
    <row r="195" spans="2:7" s="37" customFormat="1" ht="15.75">
      <c r="B195" s="117"/>
      <c r="C195" s="40"/>
      <c r="D195" s="113"/>
      <c r="E195" s="114"/>
      <c r="F195" s="118"/>
      <c r="G195" s="112"/>
    </row>
    <row r="196" spans="2:7" s="37" customFormat="1" ht="15.75">
      <c r="B196" s="117"/>
      <c r="C196" s="40"/>
      <c r="D196" s="113"/>
      <c r="E196" s="114"/>
      <c r="F196" s="118"/>
      <c r="G196" s="112"/>
    </row>
    <row r="197" spans="2:7" s="37" customFormat="1" ht="15.75">
      <c r="B197" s="117"/>
      <c r="C197" s="40"/>
      <c r="D197" s="113"/>
      <c r="E197" s="114"/>
      <c r="F197" s="118"/>
      <c r="G197" s="112"/>
    </row>
    <row r="198" spans="2:7" s="37" customFormat="1" ht="15.75">
      <c r="B198" s="117"/>
      <c r="C198" s="40"/>
      <c r="D198" s="113"/>
      <c r="E198" s="114"/>
      <c r="F198" s="118"/>
      <c r="G198" s="112"/>
    </row>
    <row r="199" spans="2:7" s="37" customFormat="1" ht="15.75">
      <c r="B199" s="117"/>
      <c r="C199" s="40"/>
      <c r="D199" s="113"/>
      <c r="E199" s="114"/>
      <c r="F199" s="118"/>
      <c r="G199" s="112"/>
    </row>
    <row r="200" spans="2:7" s="37" customFormat="1" ht="15.75">
      <c r="B200" s="117"/>
      <c r="C200" s="40"/>
      <c r="D200" s="113"/>
      <c r="E200" s="114"/>
      <c r="F200" s="118"/>
      <c r="G200" s="112"/>
    </row>
    <row r="201" spans="2:7" s="37" customFormat="1" ht="15.75">
      <c r="B201" s="117"/>
      <c r="C201" s="40"/>
      <c r="D201" s="113"/>
      <c r="E201" s="114"/>
      <c r="F201" s="118"/>
      <c r="G201" s="112"/>
    </row>
    <row r="202" spans="2:7" s="37" customFormat="1" ht="15.75">
      <c r="B202" s="117"/>
      <c r="C202" s="40"/>
      <c r="D202" s="113"/>
      <c r="E202" s="114"/>
      <c r="F202" s="118"/>
      <c r="G202" s="112"/>
    </row>
    <row r="203" spans="2:7" s="37" customFormat="1" ht="15.75">
      <c r="B203" s="117"/>
      <c r="C203" s="40"/>
      <c r="D203" s="113"/>
      <c r="E203" s="114"/>
      <c r="F203" s="118"/>
      <c r="G203" s="112"/>
    </row>
    <row r="204" spans="2:7" s="37" customFormat="1">
      <c r="B204" s="7"/>
      <c r="C204" s="67" t="s">
        <v>6</v>
      </c>
      <c r="D204" s="10"/>
      <c r="E204" s="12"/>
      <c r="F204" s="8"/>
      <c r="G204" s="103"/>
    </row>
    <row r="205" spans="2:7" s="37" customFormat="1">
      <c r="B205" s="1"/>
      <c r="C205" s="13"/>
      <c r="D205" s="2"/>
      <c r="E205" s="2"/>
      <c r="F205" s="3"/>
      <c r="G205" s="4"/>
    </row>
    <row r="206" spans="2:7" s="37" customFormat="1">
      <c r="B206" s="1"/>
      <c r="C206" s="6"/>
      <c r="D206" s="2"/>
      <c r="E206" s="2"/>
      <c r="F206" s="3"/>
      <c r="G206" s="4"/>
    </row>
    <row r="207" spans="2:7" s="37" customFormat="1">
      <c r="B207" s="1"/>
      <c r="C207" s="5"/>
      <c r="D207" s="2"/>
      <c r="E207" s="2"/>
      <c r="F207" s="3"/>
      <c r="G207" s="4"/>
    </row>
    <row r="208" spans="2:7" s="37" customFormat="1">
      <c r="B208" s="1"/>
      <c r="C208" s="5"/>
      <c r="D208" s="2"/>
      <c r="E208" s="2"/>
      <c r="F208" s="3"/>
      <c r="G208" s="4"/>
    </row>
    <row r="209" spans="2:7" s="37" customFormat="1">
      <c r="B209" s="1"/>
      <c r="C209" s="5"/>
      <c r="D209" s="2"/>
      <c r="E209" s="2"/>
      <c r="F209" s="3"/>
      <c r="G209" s="4"/>
    </row>
    <row r="210" spans="2:7" s="37" customFormat="1">
      <c r="B210" s="1"/>
      <c r="C210" s="5"/>
      <c r="D210" s="2"/>
      <c r="E210" s="2"/>
      <c r="F210" s="3"/>
      <c r="G210" s="4"/>
    </row>
    <row r="211" spans="2:7" s="37" customFormat="1">
      <c r="B211" s="1"/>
      <c r="C211" s="5"/>
      <c r="D211" s="2"/>
      <c r="E211" s="2"/>
      <c r="F211" s="3"/>
      <c r="G211" s="4"/>
    </row>
    <row r="212" spans="2:7" s="37" customFormat="1">
      <c r="B212" s="1"/>
      <c r="C212" s="5"/>
      <c r="D212" s="2"/>
      <c r="E212" s="2"/>
      <c r="F212" s="3"/>
      <c r="G212" s="4"/>
    </row>
    <row r="213" spans="2:7" s="37" customFormat="1">
      <c r="B213" s="1"/>
      <c r="C213" s="5"/>
      <c r="D213" s="2"/>
      <c r="E213" s="2"/>
      <c r="F213" s="3"/>
      <c r="G213" s="4"/>
    </row>
    <row r="214" spans="2:7" s="37" customFormat="1">
      <c r="B214" s="1"/>
      <c r="C214" s="5"/>
      <c r="D214" s="2"/>
      <c r="E214" s="2"/>
      <c r="F214" s="3"/>
      <c r="G214" s="4"/>
    </row>
    <row r="215" spans="2:7" s="37" customFormat="1">
      <c r="B215" s="1"/>
      <c r="C215" s="5"/>
      <c r="D215" s="2"/>
      <c r="E215" s="2"/>
      <c r="F215" s="3"/>
      <c r="G215" s="4"/>
    </row>
    <row r="216" spans="2:7" s="37" customFormat="1">
      <c r="B216" s="1"/>
      <c r="C216" s="5"/>
      <c r="D216" s="2"/>
      <c r="E216" s="2"/>
      <c r="F216" s="3"/>
      <c r="G216" s="4"/>
    </row>
    <row r="217" spans="2:7" s="66" customFormat="1">
      <c r="B217" s="1"/>
      <c r="C217" s="5"/>
      <c r="D217" s="2"/>
      <c r="E217" s="2"/>
      <c r="F217" s="3"/>
      <c r="G217" s="4"/>
    </row>
    <row r="218" spans="2:7" s="37" customFormat="1">
      <c r="B218" s="1"/>
      <c r="C218" s="5"/>
      <c r="D218" s="2"/>
      <c r="E218" s="2"/>
      <c r="F218" s="3"/>
      <c r="G218" s="4"/>
    </row>
    <row r="219" spans="2:7" s="37" customFormat="1">
      <c r="B219" s="1"/>
      <c r="C219" s="5"/>
      <c r="D219" s="2"/>
      <c r="E219" s="2"/>
      <c r="F219" s="3"/>
      <c r="G219" s="4"/>
    </row>
    <row r="220" spans="2:7" s="37" customFormat="1">
      <c r="B220" s="1"/>
      <c r="C220" s="5"/>
      <c r="D220" s="2"/>
      <c r="E220" s="2"/>
      <c r="F220" s="3"/>
      <c r="G220" s="4"/>
    </row>
    <row r="221" spans="2:7" s="37" customFormat="1">
      <c r="B221" s="1"/>
      <c r="C221" s="5"/>
      <c r="D221" s="2"/>
      <c r="E221" s="2"/>
      <c r="F221" s="3"/>
      <c r="G221" s="4"/>
    </row>
    <row r="222" spans="2:7" s="37" customFormat="1">
      <c r="B222" s="1"/>
      <c r="C222" s="5"/>
      <c r="D222" s="2"/>
      <c r="E222" s="2"/>
      <c r="F222" s="3"/>
      <c r="G222" s="4"/>
    </row>
    <row r="223" spans="2:7" s="37" customFormat="1">
      <c r="B223" s="1"/>
      <c r="C223" s="5"/>
      <c r="D223" s="2"/>
      <c r="E223" s="2"/>
      <c r="F223" s="3"/>
      <c r="G223" s="4"/>
    </row>
    <row r="224" spans="2:7" s="37" customFormat="1">
      <c r="B224" s="1"/>
      <c r="C224" s="5"/>
      <c r="D224" s="2"/>
      <c r="E224" s="2"/>
      <c r="F224" s="3"/>
      <c r="G224" s="4"/>
    </row>
    <row r="225" spans="2:7" s="37" customFormat="1">
      <c r="B225" s="1"/>
      <c r="C225" s="5"/>
      <c r="D225" s="2"/>
      <c r="E225" s="2"/>
      <c r="F225" s="3"/>
      <c r="G225" s="4"/>
    </row>
    <row r="226" spans="2:7" s="37" customFormat="1">
      <c r="B226" s="1"/>
      <c r="C226" s="5"/>
      <c r="D226" s="2"/>
      <c r="E226" s="2"/>
      <c r="F226" s="3"/>
      <c r="G226" s="4"/>
    </row>
    <row r="227" spans="2:7" s="37" customFormat="1">
      <c r="B227" s="1"/>
      <c r="C227" s="5"/>
      <c r="D227" s="2"/>
      <c r="E227" s="2"/>
      <c r="F227" s="3"/>
      <c r="G227" s="4"/>
    </row>
    <row r="228" spans="2:7" s="37" customFormat="1">
      <c r="B228" s="1"/>
      <c r="C228" s="5"/>
      <c r="D228" s="2"/>
      <c r="E228" s="2"/>
      <c r="F228" s="3"/>
      <c r="G228" s="4"/>
    </row>
    <row r="229" spans="2:7" s="37" customFormat="1">
      <c r="B229" s="1"/>
      <c r="C229" s="5"/>
      <c r="D229" s="2"/>
      <c r="E229" s="2"/>
      <c r="F229" s="3"/>
      <c r="G229" s="4"/>
    </row>
  </sheetData>
  <mergeCells count="12">
    <mergeCell ref="C150:G150"/>
    <mergeCell ref="D2:F2"/>
    <mergeCell ref="C7:G7"/>
    <mergeCell ref="B9:C9"/>
    <mergeCell ref="D3:F3"/>
    <mergeCell ref="D4:F4"/>
    <mergeCell ref="D5:F5"/>
    <mergeCell ref="C130:F130"/>
    <mergeCell ref="C116:F116"/>
    <mergeCell ref="C104:F104"/>
    <mergeCell ref="C71:G71"/>
    <mergeCell ref="C11:G11"/>
  </mergeCells>
  <printOptions horizontalCentered="1" gridLines="1"/>
  <pageMargins left="0.19685039370078741" right="0" top="0.39370078740157483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7"/>
  <sheetViews>
    <sheetView workbookViewId="0">
      <selection activeCell="C37" sqref="C37"/>
    </sheetView>
  </sheetViews>
  <sheetFormatPr defaultColWidth="13.42578125" defaultRowHeight="12.75"/>
  <cols>
    <col min="1" max="1" width="2.140625" style="9" customWidth="1"/>
    <col min="2" max="2" width="4.140625" style="9" customWidth="1"/>
    <col min="3" max="3" width="40.42578125" style="9" customWidth="1"/>
    <col min="4" max="4" width="10.85546875" style="9" customWidth="1"/>
    <col min="5" max="5" width="10.42578125" style="9" customWidth="1"/>
    <col min="6" max="6" width="10.85546875" style="9" customWidth="1"/>
    <col min="7" max="7" width="13.85546875" style="9" customWidth="1"/>
    <col min="8" max="8" width="12.7109375" style="9" customWidth="1"/>
    <col min="9" max="16384" width="13.42578125" style="9"/>
  </cols>
  <sheetData>
    <row r="1" spans="2:8" s="4" customFormat="1">
      <c r="B1" s="1"/>
      <c r="C1" s="5"/>
      <c r="D1" s="1"/>
      <c r="E1" s="2"/>
      <c r="F1" s="2"/>
      <c r="G1" s="3"/>
    </row>
    <row r="2" spans="2:8" s="4" customFormat="1" ht="14.25" customHeight="1">
      <c r="B2" s="1"/>
      <c r="C2" s="177" t="s">
        <v>349</v>
      </c>
      <c r="D2" s="177"/>
      <c r="E2" s="177"/>
      <c r="F2" s="177"/>
      <c r="G2" s="177"/>
    </row>
    <row r="3" spans="2:8">
      <c r="B3" s="174" t="s">
        <v>332</v>
      </c>
      <c r="C3" s="175"/>
      <c r="D3" s="175"/>
      <c r="E3" s="175"/>
      <c r="F3" s="175"/>
      <c r="G3" s="176"/>
    </row>
    <row r="4" spans="2:8">
      <c r="B4" s="91"/>
      <c r="C4" s="92"/>
      <c r="D4" s="91"/>
      <c r="E4" s="91"/>
      <c r="F4" s="92"/>
      <c r="G4" s="91"/>
    </row>
    <row r="5" spans="2:8" s="64" customFormat="1">
      <c r="B5" s="99"/>
      <c r="C5" s="142"/>
      <c r="D5" s="101"/>
      <c r="E5" s="102"/>
      <c r="F5" s="102"/>
      <c r="G5" s="102"/>
      <c r="H5" s="71"/>
    </row>
    <row r="6" spans="2:8">
      <c r="B6" s="99"/>
      <c r="C6" s="137" t="s">
        <v>270</v>
      </c>
      <c r="D6" s="101" t="s">
        <v>11</v>
      </c>
      <c r="E6" s="102">
        <v>264</v>
      </c>
      <c r="F6" s="102">
        <v>32</v>
      </c>
      <c r="G6" s="102">
        <f t="shared" ref="G6:G15" si="0">E6*F6</f>
        <v>8448</v>
      </c>
      <c r="H6" s="68"/>
    </row>
    <row r="7" spans="2:8">
      <c r="B7" s="93"/>
      <c r="C7" s="137" t="s">
        <v>285</v>
      </c>
      <c r="D7" s="101" t="s">
        <v>11</v>
      </c>
      <c r="E7" s="102">
        <v>533</v>
      </c>
      <c r="F7" s="102">
        <v>316</v>
      </c>
      <c r="G7" s="102">
        <f t="shared" si="0"/>
        <v>168428</v>
      </c>
      <c r="H7" s="68"/>
    </row>
    <row r="8" spans="2:8">
      <c r="B8" s="93"/>
      <c r="C8" s="137" t="s">
        <v>271</v>
      </c>
      <c r="D8" s="101" t="s">
        <v>311</v>
      </c>
      <c r="E8" s="102">
        <v>205</v>
      </c>
      <c r="F8" s="102">
        <v>270</v>
      </c>
      <c r="G8" s="102">
        <f t="shared" si="0"/>
        <v>55350</v>
      </c>
      <c r="H8" s="68"/>
    </row>
    <row r="9" spans="2:8">
      <c r="B9" s="93"/>
      <c r="C9" s="137" t="s">
        <v>312</v>
      </c>
      <c r="D9" s="101" t="s">
        <v>7</v>
      </c>
      <c r="E9" s="102">
        <v>66</v>
      </c>
      <c r="F9" s="102">
        <v>570</v>
      </c>
      <c r="G9" s="102">
        <f t="shared" si="0"/>
        <v>37620</v>
      </c>
      <c r="H9" s="68"/>
    </row>
    <row r="10" spans="2:8">
      <c r="B10" s="93"/>
      <c r="C10" s="137" t="s">
        <v>313</v>
      </c>
      <c r="D10" s="101" t="s">
        <v>7</v>
      </c>
      <c r="E10" s="102">
        <v>350</v>
      </c>
      <c r="F10" s="102">
        <v>970</v>
      </c>
      <c r="G10" s="102">
        <f t="shared" si="0"/>
        <v>339500</v>
      </c>
      <c r="H10" s="68"/>
    </row>
    <row r="11" spans="2:8">
      <c r="B11" s="99"/>
      <c r="C11" s="137" t="s">
        <v>314</v>
      </c>
      <c r="D11" s="134" t="s">
        <v>7</v>
      </c>
      <c r="E11" s="135">
        <v>320</v>
      </c>
      <c r="F11" s="102">
        <v>970</v>
      </c>
      <c r="G11" s="135">
        <f t="shared" si="0"/>
        <v>310400</v>
      </c>
      <c r="H11" s="68"/>
    </row>
    <row r="12" spans="2:8">
      <c r="B12" s="99"/>
      <c r="C12" s="137" t="s">
        <v>328</v>
      </c>
      <c r="D12" s="134" t="s">
        <v>7</v>
      </c>
      <c r="E12" s="135">
        <v>50</v>
      </c>
      <c r="F12" s="102">
        <v>380</v>
      </c>
      <c r="G12" s="135">
        <f t="shared" si="0"/>
        <v>19000</v>
      </c>
      <c r="H12" s="68"/>
    </row>
    <row r="13" spans="2:8">
      <c r="B13" s="99"/>
      <c r="C13" s="138" t="s">
        <v>284</v>
      </c>
      <c r="D13" s="134" t="s">
        <v>11</v>
      </c>
      <c r="E13" s="135">
        <v>25</v>
      </c>
      <c r="F13" s="102">
        <v>50</v>
      </c>
      <c r="G13" s="135">
        <f t="shared" si="0"/>
        <v>1250</v>
      </c>
      <c r="H13" s="68"/>
    </row>
    <row r="14" spans="2:8">
      <c r="B14" s="99"/>
      <c r="C14" s="138" t="s">
        <v>283</v>
      </c>
      <c r="D14" s="134" t="s">
        <v>11</v>
      </c>
      <c r="E14" s="135">
        <v>35</v>
      </c>
      <c r="F14" s="102">
        <v>125</v>
      </c>
      <c r="G14" s="135">
        <f t="shared" si="0"/>
        <v>4375</v>
      </c>
      <c r="H14" s="68"/>
    </row>
    <row r="15" spans="2:8">
      <c r="B15" s="99"/>
      <c r="C15" s="138" t="s">
        <v>275</v>
      </c>
      <c r="D15" s="134" t="s">
        <v>11</v>
      </c>
      <c r="E15" s="135">
        <v>59</v>
      </c>
      <c r="F15" s="102">
        <v>225</v>
      </c>
      <c r="G15" s="135">
        <f t="shared" si="0"/>
        <v>13275</v>
      </c>
      <c r="H15" s="68"/>
    </row>
    <row r="16" spans="2:8">
      <c r="B16" s="99"/>
      <c r="C16" s="138" t="s">
        <v>276</v>
      </c>
      <c r="D16" s="134" t="s">
        <v>11</v>
      </c>
      <c r="E16" s="135">
        <v>60</v>
      </c>
      <c r="F16" s="102">
        <v>310</v>
      </c>
      <c r="G16" s="135">
        <f t="shared" ref="G16:G38" si="1">E16*F16</f>
        <v>18600</v>
      </c>
      <c r="H16" s="68"/>
    </row>
    <row r="17" spans="2:8">
      <c r="B17" s="99"/>
      <c r="C17" s="138" t="s">
        <v>272</v>
      </c>
      <c r="D17" s="134" t="s">
        <v>11</v>
      </c>
      <c r="E17" s="135">
        <v>4</v>
      </c>
      <c r="F17" s="102">
        <v>50</v>
      </c>
      <c r="G17" s="135">
        <f t="shared" si="1"/>
        <v>200</v>
      </c>
      <c r="H17" s="68"/>
    </row>
    <row r="18" spans="2:8" ht="25.5">
      <c r="B18" s="99"/>
      <c r="C18" s="138" t="s">
        <v>351</v>
      </c>
      <c r="D18" s="134" t="s">
        <v>7</v>
      </c>
      <c r="E18" s="135">
        <v>626.5</v>
      </c>
      <c r="F18" s="102">
        <v>280</v>
      </c>
      <c r="G18" s="135">
        <f t="shared" si="1"/>
        <v>175420</v>
      </c>
      <c r="H18" s="68"/>
    </row>
    <row r="19" spans="2:8" ht="25.5">
      <c r="B19" s="99"/>
      <c r="C19" s="138" t="s">
        <v>320</v>
      </c>
      <c r="D19" s="134" t="s">
        <v>7</v>
      </c>
      <c r="E19" s="135">
        <v>644</v>
      </c>
      <c r="F19" s="102">
        <v>220</v>
      </c>
      <c r="G19" s="135">
        <f t="shared" si="1"/>
        <v>141680</v>
      </c>
      <c r="H19" s="68"/>
    </row>
    <row r="20" spans="2:8">
      <c r="B20" s="99"/>
      <c r="C20" s="138" t="s">
        <v>277</v>
      </c>
      <c r="D20" s="134" t="s">
        <v>11</v>
      </c>
      <c r="E20" s="135">
        <v>100</v>
      </c>
      <c r="F20" s="102">
        <v>132</v>
      </c>
      <c r="G20" s="135">
        <f t="shared" si="1"/>
        <v>13200</v>
      </c>
      <c r="H20" s="68"/>
    </row>
    <row r="21" spans="2:8">
      <c r="B21" s="99"/>
      <c r="C21" s="138" t="s">
        <v>278</v>
      </c>
      <c r="D21" s="134" t="s">
        <v>11</v>
      </c>
      <c r="E21" s="135">
        <v>50</v>
      </c>
      <c r="F21" s="102">
        <v>93</v>
      </c>
      <c r="G21" s="135">
        <f t="shared" si="1"/>
        <v>4650</v>
      </c>
      <c r="H21" s="68"/>
    </row>
    <row r="22" spans="2:8">
      <c r="B22" s="99"/>
      <c r="C22" s="138" t="s">
        <v>279</v>
      </c>
      <c r="D22" s="134" t="s">
        <v>11</v>
      </c>
      <c r="E22" s="135">
        <v>750</v>
      </c>
      <c r="F22" s="102">
        <v>1.7</v>
      </c>
      <c r="G22" s="135">
        <f t="shared" si="1"/>
        <v>1275</v>
      </c>
      <c r="H22" s="68"/>
    </row>
    <row r="23" spans="2:8">
      <c r="B23" s="99"/>
      <c r="C23" s="138" t="s">
        <v>280</v>
      </c>
      <c r="D23" s="134" t="s">
        <v>11</v>
      </c>
      <c r="E23" s="135">
        <v>95</v>
      </c>
      <c r="F23" s="102">
        <v>0.4</v>
      </c>
      <c r="G23" s="135">
        <f t="shared" si="1"/>
        <v>38</v>
      </c>
      <c r="H23" s="68"/>
    </row>
    <row r="24" spans="2:8">
      <c r="B24" s="99"/>
      <c r="C24" s="138" t="s">
        <v>281</v>
      </c>
      <c r="D24" s="134" t="s">
        <v>11</v>
      </c>
      <c r="E24" s="135">
        <v>3500</v>
      </c>
      <c r="F24" s="102">
        <v>0.35</v>
      </c>
      <c r="G24" s="135">
        <f t="shared" si="1"/>
        <v>1225</v>
      </c>
      <c r="H24" s="68"/>
    </row>
    <row r="25" spans="2:8">
      <c r="B25" s="99"/>
      <c r="C25" s="138" t="s">
        <v>306</v>
      </c>
      <c r="D25" s="134" t="s">
        <v>11</v>
      </c>
      <c r="E25" s="135">
        <v>30</v>
      </c>
      <c r="F25" s="102">
        <v>130</v>
      </c>
      <c r="G25" s="135">
        <f t="shared" si="1"/>
        <v>3900</v>
      </c>
      <c r="H25" s="68"/>
    </row>
    <row r="26" spans="2:8">
      <c r="B26" s="99"/>
      <c r="C26" s="138" t="s">
        <v>344</v>
      </c>
      <c r="D26" s="134" t="s">
        <v>7</v>
      </c>
      <c r="E26" s="135">
        <v>550</v>
      </c>
      <c r="F26" s="102">
        <v>80</v>
      </c>
      <c r="G26" s="135">
        <f t="shared" si="1"/>
        <v>44000</v>
      </c>
      <c r="H26" s="68"/>
    </row>
    <row r="27" spans="2:8">
      <c r="B27" s="99"/>
      <c r="C27" s="138" t="s">
        <v>343</v>
      </c>
      <c r="D27" s="134" t="s">
        <v>7</v>
      </c>
      <c r="E27" s="135">
        <v>780</v>
      </c>
      <c r="F27" s="102">
        <v>20</v>
      </c>
      <c r="G27" s="135">
        <f t="shared" si="1"/>
        <v>15600</v>
      </c>
      <c r="H27" s="68"/>
    </row>
    <row r="28" spans="2:8">
      <c r="B28" s="99"/>
      <c r="C28" s="138" t="s">
        <v>346</v>
      </c>
      <c r="D28" s="134" t="s">
        <v>11</v>
      </c>
      <c r="E28" s="135">
        <v>39</v>
      </c>
      <c r="F28" s="102">
        <v>300</v>
      </c>
      <c r="G28" s="135">
        <f t="shared" si="1"/>
        <v>11700</v>
      </c>
      <c r="H28" s="68"/>
    </row>
    <row r="29" spans="2:8">
      <c r="B29" s="99"/>
      <c r="C29" s="138" t="s">
        <v>345</v>
      </c>
      <c r="D29" s="134" t="s">
        <v>11</v>
      </c>
      <c r="E29" s="135">
        <v>28</v>
      </c>
      <c r="F29" s="102">
        <v>290</v>
      </c>
      <c r="G29" s="135">
        <f>E29*F29</f>
        <v>8120</v>
      </c>
      <c r="H29" s="68"/>
    </row>
    <row r="30" spans="2:8">
      <c r="B30" s="93"/>
      <c r="C30" s="139" t="s">
        <v>282</v>
      </c>
      <c r="D30" s="90" t="s">
        <v>11</v>
      </c>
      <c r="E30" s="97">
        <v>26</v>
      </c>
      <c r="F30" s="95">
        <v>370</v>
      </c>
      <c r="G30" s="95">
        <f t="shared" si="1"/>
        <v>9620</v>
      </c>
      <c r="H30" s="68"/>
    </row>
    <row r="31" spans="2:8" ht="38.25">
      <c r="B31" s="93"/>
      <c r="C31" s="140" t="s">
        <v>309</v>
      </c>
      <c r="D31" s="94" t="s">
        <v>11</v>
      </c>
      <c r="E31" s="95">
        <v>30</v>
      </c>
      <c r="F31" s="95">
        <v>4700</v>
      </c>
      <c r="G31" s="95">
        <f t="shared" si="1"/>
        <v>141000</v>
      </c>
      <c r="H31" s="68"/>
    </row>
    <row r="32" spans="2:8" ht="24">
      <c r="B32" s="93"/>
      <c r="C32" s="141" t="s">
        <v>318</v>
      </c>
      <c r="D32" s="94" t="s">
        <v>11</v>
      </c>
      <c r="E32" s="95">
        <v>4</v>
      </c>
      <c r="F32" s="95">
        <v>4700</v>
      </c>
      <c r="G32" s="95">
        <f t="shared" si="1"/>
        <v>18800</v>
      </c>
      <c r="H32" s="68"/>
    </row>
    <row r="33" spans="2:8" ht="24">
      <c r="B33" s="93"/>
      <c r="C33" s="143" t="s">
        <v>273</v>
      </c>
      <c r="D33" s="90" t="s">
        <v>11</v>
      </c>
      <c r="E33" s="97">
        <v>1</v>
      </c>
      <c r="F33" s="95">
        <v>13000</v>
      </c>
      <c r="G33" s="97">
        <f t="shared" si="1"/>
        <v>13000</v>
      </c>
      <c r="H33" s="68"/>
    </row>
    <row r="34" spans="2:8" ht="24">
      <c r="B34" s="99"/>
      <c r="C34" s="143" t="s">
        <v>348</v>
      </c>
      <c r="D34" s="101" t="s">
        <v>7</v>
      </c>
      <c r="E34" s="102">
        <v>4.3</v>
      </c>
      <c r="F34" s="102">
        <v>6200</v>
      </c>
      <c r="G34" s="102">
        <f t="shared" si="1"/>
        <v>26660</v>
      </c>
      <c r="H34" s="68"/>
    </row>
    <row r="35" spans="2:8" ht="37.5" customHeight="1">
      <c r="B35" s="99"/>
      <c r="C35" s="136" t="s">
        <v>274</v>
      </c>
      <c r="D35" s="101" t="s">
        <v>11</v>
      </c>
      <c r="E35" s="102">
        <v>1</v>
      </c>
      <c r="F35" s="102">
        <v>20000</v>
      </c>
      <c r="G35" s="102">
        <f t="shared" si="1"/>
        <v>20000</v>
      </c>
      <c r="H35" s="68"/>
    </row>
    <row r="36" spans="2:8" ht="56.25" customHeight="1">
      <c r="B36" s="99"/>
      <c r="C36" s="136" t="s">
        <v>347</v>
      </c>
      <c r="D36" s="101" t="s">
        <v>11</v>
      </c>
      <c r="E36" s="102">
        <v>2</v>
      </c>
      <c r="F36" s="102">
        <v>126000</v>
      </c>
      <c r="G36" s="102">
        <f>E36*F36</f>
        <v>252000</v>
      </c>
      <c r="H36" s="68"/>
    </row>
    <row r="37" spans="2:8" ht="56.25" customHeight="1">
      <c r="B37" s="99"/>
      <c r="C37" s="136" t="s">
        <v>353</v>
      </c>
      <c r="D37" s="101" t="s">
        <v>11</v>
      </c>
      <c r="E37" s="102">
        <v>3</v>
      </c>
      <c r="F37" s="102">
        <v>18900</v>
      </c>
      <c r="G37" s="102">
        <f>E37*F37</f>
        <v>56700</v>
      </c>
      <c r="H37" s="68"/>
    </row>
    <row r="38" spans="2:8" ht="25.5">
      <c r="B38" s="99"/>
      <c r="C38" s="136" t="s">
        <v>327</v>
      </c>
      <c r="D38" s="101" t="s">
        <v>7</v>
      </c>
      <c r="E38" s="102">
        <v>33.1</v>
      </c>
      <c r="F38" s="102">
        <v>650</v>
      </c>
      <c r="G38" s="102">
        <f t="shared" si="1"/>
        <v>21515</v>
      </c>
      <c r="H38" s="68"/>
    </row>
    <row r="39" spans="2:8">
      <c r="B39" s="99"/>
      <c r="C39" s="136"/>
      <c r="D39" s="101"/>
      <c r="E39" s="102"/>
      <c r="F39" s="102"/>
      <c r="G39" s="154">
        <f>SUM(G6:G38)</f>
        <v>1956549</v>
      </c>
      <c r="H39" s="68"/>
    </row>
    <row r="40" spans="2:8">
      <c r="B40" s="99"/>
      <c r="C40" s="133"/>
      <c r="D40" s="101"/>
      <c r="E40" s="102"/>
      <c r="F40" s="102"/>
      <c r="G40" s="102"/>
      <c r="H40" s="68"/>
    </row>
    <row r="41" spans="2:8">
      <c r="B41" s="99"/>
      <c r="C41" s="133"/>
      <c r="D41" s="101"/>
      <c r="E41" s="102"/>
      <c r="F41" s="102"/>
      <c r="G41" s="102"/>
      <c r="H41" s="68"/>
    </row>
    <row r="42" spans="2:8">
      <c r="B42" s="99"/>
      <c r="C42" s="133"/>
      <c r="D42" s="101"/>
      <c r="E42" s="102"/>
      <c r="F42" s="102"/>
      <c r="G42" s="102"/>
      <c r="H42" s="68"/>
    </row>
    <row r="43" spans="2:8">
      <c r="B43" s="99"/>
      <c r="C43" s="100"/>
      <c r="D43" s="101"/>
      <c r="E43" s="102"/>
      <c r="F43" s="102"/>
      <c r="G43" s="102"/>
      <c r="H43" s="68"/>
    </row>
    <row r="44" spans="2:8">
      <c r="B44" s="99"/>
      <c r="C44" s="100"/>
      <c r="D44" s="101"/>
      <c r="E44" s="102"/>
      <c r="F44" s="102"/>
      <c r="G44" s="102"/>
      <c r="H44" s="68"/>
    </row>
    <row r="45" spans="2:8">
      <c r="B45" s="93"/>
      <c r="C45" s="96"/>
      <c r="D45" s="94"/>
      <c r="E45" s="95"/>
      <c r="F45" s="95"/>
      <c r="G45" s="95"/>
      <c r="H45" s="68"/>
    </row>
    <row r="46" spans="2:8">
      <c r="B46" s="93"/>
      <c r="C46" s="96"/>
      <c r="D46" s="94"/>
      <c r="E46" s="95"/>
      <c r="F46" s="95"/>
      <c r="G46" s="95"/>
      <c r="H46" s="68"/>
    </row>
    <row r="47" spans="2:8">
      <c r="B47" s="93"/>
      <c r="C47" s="96"/>
      <c r="D47" s="94"/>
      <c r="E47" s="93"/>
      <c r="F47" s="98"/>
      <c r="G47" s="98"/>
      <c r="H47" s="68"/>
    </row>
    <row r="48" spans="2:8">
      <c r="B48" s="93"/>
      <c r="C48" s="96"/>
      <c r="D48" s="94"/>
      <c r="E48" s="93"/>
      <c r="F48" s="98"/>
      <c r="G48" s="98"/>
      <c r="H48" s="68"/>
    </row>
    <row r="49" spans="2:8">
      <c r="B49" s="41"/>
      <c r="C49" s="54"/>
      <c r="D49" s="72"/>
      <c r="E49" s="41"/>
      <c r="F49" s="68"/>
      <c r="G49" s="68"/>
      <c r="H49" s="68"/>
    </row>
    <row r="50" spans="2:8">
      <c r="B50" s="41"/>
      <c r="C50" s="54"/>
      <c r="D50" s="74"/>
      <c r="E50" s="49"/>
      <c r="F50" s="42"/>
      <c r="G50" s="42"/>
      <c r="H50" s="68"/>
    </row>
    <row r="51" spans="2:8">
      <c r="B51" s="41"/>
      <c r="C51" s="59"/>
      <c r="D51" s="105"/>
      <c r="E51" s="106"/>
      <c r="F51" s="45"/>
      <c r="G51" s="45"/>
      <c r="H51" s="68"/>
    </row>
    <row r="52" spans="2:8">
      <c r="B52" s="41"/>
      <c r="C52" s="59"/>
      <c r="D52" s="107"/>
      <c r="E52" s="106"/>
      <c r="F52" s="45"/>
      <c r="G52" s="45"/>
      <c r="H52" s="68"/>
    </row>
    <row r="53" spans="2:8">
      <c r="B53" s="41"/>
      <c r="C53" s="59"/>
      <c r="D53" s="107"/>
      <c r="E53" s="106"/>
      <c r="F53" s="45"/>
      <c r="G53" s="45"/>
      <c r="H53" s="68"/>
    </row>
    <row r="54" spans="2:8">
      <c r="B54" s="41"/>
      <c r="C54" s="59"/>
      <c r="D54" s="107"/>
      <c r="E54" s="106"/>
      <c r="F54" s="45"/>
      <c r="G54" s="45"/>
      <c r="H54" s="68"/>
    </row>
    <row r="55" spans="2:8">
      <c r="B55" s="41"/>
      <c r="C55" s="59"/>
      <c r="D55" s="107"/>
      <c r="E55" s="106"/>
      <c r="F55" s="45"/>
      <c r="G55" s="45"/>
      <c r="H55" s="68"/>
    </row>
    <row r="56" spans="2:8">
      <c r="B56" s="41"/>
      <c r="C56" s="59"/>
      <c r="D56" s="107"/>
      <c r="E56" s="106"/>
      <c r="F56" s="45"/>
      <c r="G56" s="45"/>
      <c r="H56" s="68"/>
    </row>
    <row r="57" spans="2:8">
      <c r="B57" s="41"/>
      <c r="C57" s="59"/>
      <c r="D57" s="105"/>
      <c r="E57" s="106"/>
      <c r="F57" s="45"/>
      <c r="G57" s="45"/>
      <c r="H57" s="68"/>
    </row>
    <row r="58" spans="2:8">
      <c r="B58" s="41"/>
      <c r="C58" s="59"/>
      <c r="D58" s="107"/>
      <c r="E58" s="106"/>
      <c r="F58" s="45"/>
      <c r="G58" s="45"/>
      <c r="H58" s="68"/>
    </row>
    <row r="59" spans="2:8">
      <c r="B59" s="41"/>
      <c r="C59" s="59"/>
      <c r="D59" s="107"/>
      <c r="E59" s="106"/>
      <c r="F59" s="45"/>
      <c r="G59" s="45"/>
      <c r="H59" s="68"/>
    </row>
    <row r="60" spans="2:8">
      <c r="B60" s="41"/>
      <c r="C60" s="59"/>
      <c r="D60" s="107"/>
      <c r="E60" s="106"/>
      <c r="F60" s="45"/>
      <c r="G60" s="45"/>
      <c r="H60" s="68"/>
    </row>
    <row r="61" spans="2:8">
      <c r="B61" s="41"/>
      <c r="C61" s="59"/>
      <c r="D61" s="107"/>
      <c r="E61" s="106"/>
      <c r="F61" s="45"/>
      <c r="G61" s="45"/>
      <c r="H61" s="68"/>
    </row>
    <row r="62" spans="2:8" s="14" customFormat="1">
      <c r="B62" s="75"/>
      <c r="C62" s="76"/>
      <c r="D62" s="72"/>
      <c r="E62" s="75"/>
      <c r="F62" s="73"/>
      <c r="G62" s="73"/>
      <c r="H62" s="68"/>
    </row>
    <row r="63" spans="2:8" s="14" customFormat="1">
      <c r="B63" s="41"/>
      <c r="C63" s="54"/>
      <c r="D63" s="54"/>
      <c r="E63" s="41"/>
      <c r="F63" s="68"/>
      <c r="G63" s="68"/>
      <c r="H63" s="73"/>
    </row>
    <row r="64" spans="2:8" s="14" customFormat="1">
      <c r="B64" s="39"/>
      <c r="C64" s="54"/>
      <c r="D64" s="54"/>
      <c r="E64" s="41"/>
      <c r="F64" s="68"/>
      <c r="G64" s="68"/>
      <c r="H64" s="68"/>
    </row>
    <row r="65" spans="2:7" s="14" customFormat="1">
      <c r="B65" s="39"/>
      <c r="C65" s="40"/>
      <c r="D65" s="49"/>
      <c r="E65" s="49"/>
      <c r="F65" s="50"/>
      <c r="G65" s="44"/>
    </row>
    <row r="66" spans="2:7" s="15" customFormat="1">
      <c r="B66" s="34"/>
      <c r="C66" s="38"/>
      <c r="D66" s="51"/>
      <c r="E66" s="52"/>
      <c r="F66" s="53"/>
      <c r="G66" s="36"/>
    </row>
    <row r="67" spans="2:7" s="33" customFormat="1">
      <c r="B67" s="39"/>
      <c r="C67" s="54"/>
      <c r="D67" s="55"/>
      <c r="E67" s="56"/>
      <c r="F67" s="50"/>
      <c r="G67" s="68"/>
    </row>
    <row r="68" spans="2:7" s="15" customFormat="1">
      <c r="B68" s="58"/>
      <c r="C68" s="59"/>
      <c r="D68" s="60"/>
      <c r="E68" s="61"/>
      <c r="F68" s="62"/>
      <c r="G68" s="69"/>
    </row>
    <row r="69" spans="2:7" s="15" customFormat="1">
      <c r="B69" s="58"/>
      <c r="C69" s="59"/>
      <c r="D69" s="60"/>
      <c r="E69" s="61"/>
      <c r="F69" s="62"/>
      <c r="G69" s="63"/>
    </row>
    <row r="70" spans="2:7" s="15" customFormat="1">
      <c r="B70" s="58"/>
      <c r="C70" s="59"/>
      <c r="D70" s="60"/>
      <c r="E70" s="61"/>
      <c r="F70" s="62"/>
      <c r="G70" s="63"/>
    </row>
    <row r="71" spans="2:7" s="15" customFormat="1">
      <c r="B71" s="58"/>
      <c r="C71" s="59"/>
      <c r="D71" s="60"/>
      <c r="E71" s="61"/>
      <c r="F71" s="62"/>
      <c r="G71" s="63"/>
    </row>
    <row r="72" spans="2:7" s="4" customFormat="1">
      <c r="B72" s="39"/>
      <c r="C72" s="54"/>
      <c r="D72" s="55"/>
      <c r="E72" s="56"/>
      <c r="F72" s="44"/>
      <c r="G72" s="57"/>
    </row>
    <row r="73" spans="2:7" s="15" customFormat="1">
      <c r="B73" s="58"/>
      <c r="C73" s="38"/>
      <c r="D73" s="60"/>
      <c r="E73" s="61"/>
      <c r="F73" s="43"/>
      <c r="G73" s="63"/>
    </row>
    <row r="74" spans="2:7" s="15" customFormat="1">
      <c r="B74" s="16"/>
      <c r="C74" s="22"/>
      <c r="D74" s="19"/>
      <c r="E74" s="20"/>
      <c r="F74" s="18"/>
      <c r="G74" s="21"/>
    </row>
    <row r="75" spans="2:7" s="28" customFormat="1">
      <c r="B75" s="23"/>
      <c r="C75" s="17"/>
      <c r="D75" s="24"/>
      <c r="E75" s="25"/>
      <c r="F75" s="26"/>
      <c r="G75" s="27"/>
    </row>
    <row r="76" spans="2:7" s="28" customFormat="1">
      <c r="B76" s="23"/>
      <c r="C76" s="5"/>
      <c r="D76" s="24"/>
      <c r="E76" s="25"/>
      <c r="F76" s="26"/>
      <c r="G76" s="27"/>
    </row>
    <row r="77" spans="2:7" s="28" customFormat="1">
      <c r="B77" s="23"/>
      <c r="C77" s="17"/>
      <c r="D77" s="24"/>
      <c r="E77" s="25"/>
      <c r="F77" s="26"/>
      <c r="G77" s="27"/>
    </row>
    <row r="78" spans="2:7" s="28" customFormat="1">
      <c r="B78" s="23"/>
      <c r="C78" s="17"/>
      <c r="D78" s="24"/>
      <c r="E78" s="25"/>
      <c r="F78" s="26"/>
      <c r="G78" s="27"/>
    </row>
    <row r="79" spans="2:7" s="15" customFormat="1">
      <c r="B79" s="16"/>
      <c r="C79" s="29"/>
      <c r="D79" s="19"/>
      <c r="E79" s="20"/>
      <c r="F79" s="18"/>
      <c r="G79" s="30"/>
    </row>
    <row r="81" spans="2:7" s="31" customFormat="1">
      <c r="B81" s="10"/>
      <c r="C81" s="13"/>
      <c r="D81" s="11"/>
      <c r="E81" s="10"/>
      <c r="F81" s="12"/>
      <c r="G81" s="12"/>
    </row>
    <row r="82" spans="2:7" s="31" customFormat="1">
      <c r="B82" s="10"/>
      <c r="C82" s="13"/>
      <c r="D82" s="11"/>
      <c r="E82" s="10"/>
      <c r="F82" s="12"/>
      <c r="G82" s="12"/>
    </row>
    <row r="83" spans="2:7" s="31" customFormat="1">
      <c r="B83" s="10"/>
      <c r="C83" s="13"/>
      <c r="D83" s="11"/>
      <c r="E83" s="10"/>
      <c r="F83" s="12"/>
      <c r="G83" s="12"/>
    </row>
    <row r="84" spans="2:7" s="31" customFormat="1">
      <c r="B84" s="10"/>
      <c r="C84" s="13"/>
      <c r="D84" s="11"/>
      <c r="E84" s="10"/>
      <c r="F84" s="12"/>
      <c r="G84" s="12"/>
    </row>
    <row r="85" spans="2:7" s="31" customFormat="1">
      <c r="B85" s="10"/>
      <c r="C85" s="13"/>
      <c r="D85" s="11"/>
      <c r="E85" s="10"/>
      <c r="F85" s="12"/>
      <c r="G85" s="12"/>
    </row>
    <row r="86" spans="2:7">
      <c r="B86" s="10"/>
      <c r="C86" s="32"/>
      <c r="D86" s="11"/>
      <c r="E86" s="32"/>
      <c r="F86" s="12"/>
      <c r="G86" s="12"/>
    </row>
    <row r="87" spans="2:7">
      <c r="B87" s="10"/>
      <c r="C87" s="32"/>
      <c r="D87" s="11"/>
      <c r="E87" s="10"/>
      <c r="F87" s="12"/>
      <c r="G87" s="12"/>
    </row>
  </sheetData>
  <mergeCells count="2">
    <mergeCell ref="B3:G3"/>
    <mergeCell ref="C2:G2"/>
  </mergeCells>
  <printOptions horizontalCentered="1" gridLines="1"/>
  <pageMargins left="0.19685039370078741" right="0.19685039370078741" top="0.39370078740157483" bottom="0.35433070866141736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78"/>
  <sheetViews>
    <sheetView workbookViewId="0">
      <selection activeCell="B4" sqref="B4:E4"/>
    </sheetView>
  </sheetViews>
  <sheetFormatPr defaultRowHeight="12.75"/>
  <cols>
    <col min="1" max="1" width="2.5703125" customWidth="1"/>
    <col min="2" max="2" width="43.85546875" customWidth="1"/>
    <col min="3" max="3" width="5.85546875" customWidth="1"/>
    <col min="6" max="6" width="9.42578125" customWidth="1"/>
  </cols>
  <sheetData>
    <row r="3" spans="2:14">
      <c r="B3" s="177" t="s">
        <v>349</v>
      </c>
      <c r="C3" s="177"/>
      <c r="D3" s="177"/>
      <c r="E3" s="177"/>
      <c r="F3" s="177"/>
    </row>
    <row r="4" spans="2:14">
      <c r="B4" s="162" t="s">
        <v>355</v>
      </c>
      <c r="C4" s="163"/>
      <c r="D4" s="163"/>
      <c r="E4" s="164"/>
    </row>
    <row r="5" spans="2:14" ht="25.5">
      <c r="B5" s="146" t="s">
        <v>1</v>
      </c>
      <c r="C5" s="146" t="s">
        <v>12</v>
      </c>
      <c r="D5" s="146" t="s">
        <v>13</v>
      </c>
      <c r="E5" s="146" t="s">
        <v>160</v>
      </c>
      <c r="F5" s="146" t="s">
        <v>14</v>
      </c>
      <c r="G5" s="127"/>
      <c r="H5" s="127"/>
      <c r="I5" s="127"/>
    </row>
    <row r="6" spans="2:14" ht="35.25" customHeight="1">
      <c r="B6" s="128" t="s">
        <v>310</v>
      </c>
      <c r="C6" s="130" t="s">
        <v>112</v>
      </c>
      <c r="D6" s="130">
        <v>1</v>
      </c>
      <c r="E6" s="130">
        <v>230000</v>
      </c>
      <c r="F6" s="130">
        <f>D6*E6</f>
        <v>230000</v>
      </c>
      <c r="G6" s="127"/>
      <c r="H6" s="127"/>
      <c r="I6" s="127"/>
      <c r="J6" s="127"/>
      <c r="K6" s="127"/>
      <c r="L6" s="127"/>
      <c r="M6" s="127"/>
      <c r="N6" s="127"/>
    </row>
    <row r="7" spans="2:14" ht="36.75" customHeight="1">
      <c r="B7" s="128" t="s">
        <v>113</v>
      </c>
      <c r="C7" s="130" t="s">
        <v>7</v>
      </c>
      <c r="D7" s="130">
        <v>97.5</v>
      </c>
      <c r="E7" s="130">
        <v>820</v>
      </c>
      <c r="F7" s="130">
        <f>E7*D7</f>
        <v>79950</v>
      </c>
      <c r="G7" s="127"/>
      <c r="H7" s="127"/>
      <c r="I7" s="127"/>
      <c r="J7" s="127"/>
      <c r="K7" s="127"/>
      <c r="L7" s="127"/>
      <c r="M7" s="127"/>
      <c r="N7" s="127"/>
    </row>
    <row r="8" spans="2:14" ht="25.5">
      <c r="B8" s="128" t="s">
        <v>114</v>
      </c>
      <c r="C8" s="130" t="s">
        <v>7</v>
      </c>
      <c r="D8" s="130">
        <v>15.6</v>
      </c>
      <c r="E8" s="130">
        <v>820</v>
      </c>
      <c r="F8" s="130">
        <f t="shared" ref="F8:F43" si="0">D8*E8</f>
        <v>12792</v>
      </c>
      <c r="G8" s="127"/>
      <c r="H8" s="127"/>
      <c r="I8" s="127"/>
      <c r="J8" s="127"/>
      <c r="K8" s="127"/>
      <c r="L8" s="127"/>
      <c r="M8" s="127"/>
      <c r="N8" s="127"/>
    </row>
    <row r="9" spans="2:14" ht="25.5">
      <c r="B9" s="128" t="s">
        <v>115</v>
      </c>
      <c r="C9" s="130" t="s">
        <v>7</v>
      </c>
      <c r="D9" s="130">
        <v>6.3</v>
      </c>
      <c r="E9" s="130">
        <v>820</v>
      </c>
      <c r="F9" s="130">
        <f t="shared" si="0"/>
        <v>5166</v>
      </c>
      <c r="G9" s="127"/>
      <c r="H9" s="127"/>
      <c r="I9" s="127"/>
      <c r="J9" s="127"/>
      <c r="K9" s="127"/>
      <c r="L9" s="127"/>
      <c r="M9" s="127"/>
      <c r="N9" s="127"/>
    </row>
    <row r="10" spans="2:14" ht="25.5">
      <c r="B10" s="128" t="s">
        <v>116</v>
      </c>
      <c r="C10" s="130" t="s">
        <v>7</v>
      </c>
      <c r="D10" s="130">
        <v>9</v>
      </c>
      <c r="E10" s="130">
        <v>820</v>
      </c>
      <c r="F10" s="130">
        <f t="shared" si="0"/>
        <v>7380</v>
      </c>
      <c r="G10" s="127"/>
      <c r="H10" s="127"/>
      <c r="I10" s="127"/>
      <c r="J10" s="127"/>
      <c r="K10" s="127"/>
      <c r="L10" s="127"/>
      <c r="M10" s="127"/>
      <c r="N10" s="127"/>
    </row>
    <row r="11" spans="2:14" ht="25.5">
      <c r="B11" s="128" t="s">
        <v>117</v>
      </c>
      <c r="C11" s="130" t="s">
        <v>7</v>
      </c>
      <c r="D11" s="130">
        <v>14</v>
      </c>
      <c r="E11" s="130">
        <v>820</v>
      </c>
      <c r="F11" s="130">
        <f t="shared" si="0"/>
        <v>11480</v>
      </c>
      <c r="G11" s="127"/>
      <c r="H11" s="127"/>
      <c r="I11" s="127"/>
      <c r="J11" s="127"/>
      <c r="K11" s="127"/>
      <c r="L11" s="127"/>
      <c r="M11" s="127"/>
      <c r="N11" s="127"/>
    </row>
    <row r="12" spans="2:14" ht="25.5">
      <c r="B12" s="128" t="s">
        <v>118</v>
      </c>
      <c r="C12" s="130" t="s">
        <v>7</v>
      </c>
      <c r="D12" s="130">
        <v>16</v>
      </c>
      <c r="E12" s="130">
        <v>820</v>
      </c>
      <c r="F12" s="130">
        <f t="shared" si="0"/>
        <v>13120</v>
      </c>
      <c r="G12" s="127"/>
      <c r="H12" s="127"/>
      <c r="I12" s="127"/>
      <c r="J12" s="127"/>
      <c r="K12" s="127"/>
      <c r="L12" s="127"/>
      <c r="M12" s="127"/>
      <c r="N12" s="127"/>
    </row>
    <row r="13" spans="2:14" ht="25.5">
      <c r="B13" s="128" t="s">
        <v>119</v>
      </c>
      <c r="C13" s="130" t="s">
        <v>7</v>
      </c>
      <c r="D13" s="130">
        <v>14.4</v>
      </c>
      <c r="E13" s="130">
        <v>820</v>
      </c>
      <c r="F13" s="130">
        <f t="shared" si="0"/>
        <v>11808</v>
      </c>
      <c r="G13" s="127"/>
      <c r="H13" s="127"/>
      <c r="I13" s="127"/>
      <c r="J13" s="127"/>
      <c r="K13" s="127"/>
      <c r="L13" s="127"/>
      <c r="M13" s="127"/>
      <c r="N13" s="127"/>
    </row>
    <row r="14" spans="2:14" ht="25.5">
      <c r="B14" s="128" t="s">
        <v>120</v>
      </c>
      <c r="C14" s="130" t="s">
        <v>7</v>
      </c>
      <c r="D14" s="130">
        <v>4</v>
      </c>
      <c r="E14" s="130">
        <v>820</v>
      </c>
      <c r="F14" s="130">
        <f t="shared" si="0"/>
        <v>3280</v>
      </c>
      <c r="G14" s="127"/>
      <c r="H14" s="127"/>
      <c r="I14" s="127"/>
      <c r="J14" s="127"/>
      <c r="K14" s="127"/>
      <c r="L14" s="127"/>
      <c r="M14" s="127"/>
      <c r="N14" s="127"/>
    </row>
    <row r="15" spans="2:14" ht="25.5">
      <c r="B15" s="128" t="s">
        <v>121</v>
      </c>
      <c r="C15" s="130" t="s">
        <v>7</v>
      </c>
      <c r="D15" s="130">
        <v>7</v>
      </c>
      <c r="E15" s="130">
        <v>570</v>
      </c>
      <c r="F15" s="130">
        <f t="shared" si="0"/>
        <v>3990</v>
      </c>
      <c r="G15" s="127"/>
      <c r="H15" s="127"/>
      <c r="I15" s="127"/>
      <c r="J15" s="127"/>
      <c r="K15" s="127"/>
      <c r="L15" s="127"/>
      <c r="M15" s="127"/>
      <c r="N15" s="127"/>
    </row>
    <row r="16" spans="2:14" ht="25.5">
      <c r="B16" s="128" t="s">
        <v>122</v>
      </c>
      <c r="C16" s="130" t="s">
        <v>7</v>
      </c>
      <c r="D16" s="130">
        <v>19.2</v>
      </c>
      <c r="E16" s="130">
        <v>570</v>
      </c>
      <c r="F16" s="130">
        <f t="shared" si="0"/>
        <v>10944</v>
      </c>
      <c r="G16" s="127"/>
      <c r="H16" s="127"/>
      <c r="I16" s="127"/>
      <c r="J16" s="127"/>
      <c r="K16" s="127"/>
      <c r="L16" s="127"/>
      <c r="M16" s="127"/>
      <c r="N16" s="127"/>
    </row>
    <row r="17" spans="2:14" ht="25.5">
      <c r="B17" s="128" t="s">
        <v>123</v>
      </c>
      <c r="C17" s="130" t="s">
        <v>7</v>
      </c>
      <c r="D17" s="130">
        <v>16</v>
      </c>
      <c r="E17" s="130">
        <v>570</v>
      </c>
      <c r="F17" s="130">
        <f t="shared" si="0"/>
        <v>9120</v>
      </c>
      <c r="G17" s="127"/>
      <c r="H17" s="127"/>
      <c r="I17" s="127"/>
      <c r="J17" s="127"/>
      <c r="K17" s="127"/>
      <c r="L17" s="127"/>
      <c r="M17" s="127"/>
      <c r="N17" s="127"/>
    </row>
    <row r="18" spans="2:14" ht="25.5">
      <c r="B18" s="128" t="s">
        <v>124</v>
      </c>
      <c r="C18" s="130" t="s">
        <v>7</v>
      </c>
      <c r="D18" s="130">
        <v>10.8</v>
      </c>
      <c r="E18" s="130">
        <v>800</v>
      </c>
      <c r="F18" s="130">
        <f t="shared" si="0"/>
        <v>8640</v>
      </c>
      <c r="G18" s="127"/>
      <c r="H18" s="127"/>
      <c r="I18" s="127"/>
      <c r="J18" s="127"/>
      <c r="K18" s="127"/>
      <c r="L18" s="127"/>
      <c r="M18" s="127"/>
      <c r="N18" s="127"/>
    </row>
    <row r="19" spans="2:14" ht="25.5">
      <c r="B19" s="128" t="s">
        <v>125</v>
      </c>
      <c r="C19" s="130" t="s">
        <v>7</v>
      </c>
      <c r="D19" s="130">
        <v>58.5</v>
      </c>
      <c r="E19" s="130">
        <v>800</v>
      </c>
      <c r="F19" s="130">
        <f t="shared" si="0"/>
        <v>46800</v>
      </c>
      <c r="G19" s="127"/>
      <c r="H19" s="127"/>
      <c r="I19" s="127"/>
      <c r="J19" s="127"/>
      <c r="K19" s="127"/>
      <c r="L19" s="127"/>
      <c r="M19" s="127"/>
      <c r="N19" s="127"/>
    </row>
    <row r="20" spans="2:14" ht="25.5">
      <c r="B20" s="128" t="s">
        <v>126</v>
      </c>
      <c r="C20" s="130" t="s">
        <v>7</v>
      </c>
      <c r="D20" s="130">
        <v>39</v>
      </c>
      <c r="E20" s="130">
        <v>1050</v>
      </c>
      <c r="F20" s="130">
        <f t="shared" si="0"/>
        <v>40950</v>
      </c>
      <c r="G20" s="127"/>
      <c r="H20" s="127"/>
      <c r="I20" s="127"/>
      <c r="J20" s="127"/>
      <c r="K20" s="127"/>
      <c r="L20" s="127"/>
      <c r="M20" s="127"/>
      <c r="N20" s="127"/>
    </row>
    <row r="21" spans="2:14" ht="25.5">
      <c r="B21" s="128" t="s">
        <v>127</v>
      </c>
      <c r="C21" s="130" t="s">
        <v>7</v>
      </c>
      <c r="D21" s="130">
        <v>19</v>
      </c>
      <c r="E21" s="130">
        <v>1050</v>
      </c>
      <c r="F21" s="130">
        <f t="shared" si="0"/>
        <v>19950</v>
      </c>
      <c r="G21" s="127"/>
      <c r="H21" s="127"/>
      <c r="I21" s="127"/>
      <c r="J21" s="127"/>
      <c r="K21" s="127"/>
      <c r="L21" s="127"/>
      <c r="M21" s="127"/>
      <c r="N21" s="127"/>
    </row>
    <row r="22" spans="2:14" ht="25.5">
      <c r="B22" s="128" t="s">
        <v>128</v>
      </c>
      <c r="C22" s="130" t="s">
        <v>7</v>
      </c>
      <c r="D22" s="130">
        <v>130</v>
      </c>
      <c r="E22" s="130">
        <v>800</v>
      </c>
      <c r="F22" s="130">
        <f t="shared" si="0"/>
        <v>104000</v>
      </c>
      <c r="G22" s="127"/>
      <c r="H22" s="127"/>
      <c r="I22" s="127"/>
      <c r="J22" s="127"/>
      <c r="K22" s="127"/>
      <c r="L22" s="127"/>
      <c r="M22" s="127"/>
      <c r="N22" s="127"/>
    </row>
    <row r="23" spans="2:14" ht="25.5">
      <c r="B23" s="129" t="s">
        <v>129</v>
      </c>
      <c r="C23" s="130" t="s">
        <v>7</v>
      </c>
      <c r="D23" s="130">
        <v>14.25</v>
      </c>
      <c r="E23" s="130">
        <v>820</v>
      </c>
      <c r="F23" s="130">
        <f t="shared" si="0"/>
        <v>11685</v>
      </c>
      <c r="G23" s="127"/>
      <c r="H23" s="127"/>
      <c r="I23" s="127"/>
      <c r="J23" s="127"/>
      <c r="K23" s="127"/>
      <c r="L23" s="127"/>
      <c r="M23" s="127"/>
      <c r="N23" s="127"/>
    </row>
    <row r="24" spans="2:14" ht="25.5">
      <c r="B24" s="128" t="s">
        <v>130</v>
      </c>
      <c r="C24" s="130" t="s">
        <v>7</v>
      </c>
      <c r="D24" s="130">
        <v>7</v>
      </c>
      <c r="E24" s="130">
        <v>800</v>
      </c>
      <c r="F24" s="130">
        <f t="shared" si="0"/>
        <v>5600</v>
      </c>
      <c r="G24" s="127"/>
      <c r="H24" s="127"/>
      <c r="I24" s="127"/>
      <c r="J24" s="127"/>
      <c r="K24" s="127"/>
      <c r="L24" s="127"/>
      <c r="M24" s="127"/>
      <c r="N24" s="127"/>
    </row>
    <row r="25" spans="2:14" ht="25.5">
      <c r="B25" s="128" t="s">
        <v>155</v>
      </c>
      <c r="C25" s="130" t="s">
        <v>7</v>
      </c>
      <c r="D25" s="130">
        <v>3</v>
      </c>
      <c r="E25" s="130">
        <v>800</v>
      </c>
      <c r="F25" s="130">
        <f t="shared" si="0"/>
        <v>2400</v>
      </c>
      <c r="G25" s="127"/>
      <c r="H25" s="127"/>
      <c r="I25" s="127"/>
      <c r="J25" s="127"/>
      <c r="K25" s="127"/>
      <c r="L25" s="127"/>
      <c r="M25" s="127"/>
      <c r="N25" s="127"/>
    </row>
    <row r="26" spans="2:14">
      <c r="B26" s="128" t="s">
        <v>131</v>
      </c>
      <c r="C26" s="130" t="s">
        <v>11</v>
      </c>
      <c r="D26" s="130">
        <v>10</v>
      </c>
      <c r="E26" s="130">
        <v>230</v>
      </c>
      <c r="F26" s="130">
        <f t="shared" si="0"/>
        <v>2300</v>
      </c>
      <c r="G26" s="127"/>
      <c r="H26" s="127"/>
      <c r="I26" s="127"/>
      <c r="J26" s="127"/>
      <c r="K26" s="127"/>
      <c r="L26" s="127"/>
      <c r="M26" s="127"/>
      <c r="N26" s="127"/>
    </row>
    <row r="27" spans="2:14">
      <c r="B27" s="128" t="s">
        <v>132</v>
      </c>
      <c r="C27" s="130" t="s">
        <v>11</v>
      </c>
      <c r="D27" s="130">
        <v>4</v>
      </c>
      <c r="E27" s="130">
        <v>267</v>
      </c>
      <c r="F27" s="130">
        <f t="shared" si="0"/>
        <v>1068</v>
      </c>
      <c r="G27" s="127"/>
      <c r="H27" s="127"/>
      <c r="I27" s="127"/>
      <c r="J27" s="127"/>
      <c r="K27" s="127"/>
      <c r="L27" s="127"/>
      <c r="M27" s="127"/>
      <c r="N27" s="127"/>
    </row>
    <row r="28" spans="2:14">
      <c r="B28" s="128" t="s">
        <v>133</v>
      </c>
      <c r="C28" s="130" t="s">
        <v>11</v>
      </c>
      <c r="D28" s="130">
        <v>33</v>
      </c>
      <c r="E28" s="130">
        <v>267</v>
      </c>
      <c r="F28" s="130">
        <f t="shared" si="0"/>
        <v>8811</v>
      </c>
      <c r="G28" s="127"/>
      <c r="H28" s="127"/>
      <c r="I28" s="127"/>
      <c r="J28" s="127"/>
      <c r="K28" s="127"/>
      <c r="L28" s="127"/>
      <c r="M28" s="127"/>
      <c r="N28" s="127"/>
    </row>
    <row r="29" spans="2:14">
      <c r="B29" s="128" t="s">
        <v>134</v>
      </c>
      <c r="C29" s="130" t="s">
        <v>11</v>
      </c>
      <c r="D29" s="130">
        <v>31</v>
      </c>
      <c r="E29" s="130">
        <v>245</v>
      </c>
      <c r="F29" s="130">
        <f t="shared" si="0"/>
        <v>7595</v>
      </c>
      <c r="G29" s="127"/>
      <c r="H29" s="127"/>
      <c r="I29" s="127"/>
      <c r="J29" s="127"/>
      <c r="K29" s="127"/>
      <c r="L29" s="127"/>
      <c r="M29" s="127"/>
      <c r="N29" s="127"/>
    </row>
    <row r="30" spans="2:14">
      <c r="B30" s="128" t="s">
        <v>135</v>
      </c>
      <c r="C30" s="130" t="s">
        <v>11</v>
      </c>
      <c r="D30" s="130">
        <v>6</v>
      </c>
      <c r="E30" s="130">
        <v>257</v>
      </c>
      <c r="F30" s="130">
        <f t="shared" si="0"/>
        <v>1542</v>
      </c>
      <c r="G30" s="127"/>
      <c r="H30" s="127"/>
      <c r="I30" s="127"/>
      <c r="J30" s="127"/>
      <c r="K30" s="127"/>
      <c r="L30" s="127"/>
      <c r="M30" s="127"/>
      <c r="N30" s="127"/>
    </row>
    <row r="31" spans="2:14">
      <c r="B31" s="128" t="s">
        <v>136</v>
      </c>
      <c r="C31" s="130" t="s">
        <v>11</v>
      </c>
      <c r="D31" s="130">
        <v>4</v>
      </c>
      <c r="E31" s="130">
        <v>302</v>
      </c>
      <c r="F31" s="130">
        <f t="shared" si="0"/>
        <v>1208</v>
      </c>
      <c r="G31" s="127"/>
      <c r="H31" s="127"/>
      <c r="I31" s="127"/>
      <c r="J31" s="127"/>
      <c r="K31" s="127"/>
      <c r="L31" s="127"/>
      <c r="M31" s="127"/>
      <c r="N31" s="127"/>
    </row>
    <row r="32" spans="2:14">
      <c r="B32" s="128" t="s">
        <v>137</v>
      </c>
      <c r="C32" s="130" t="s">
        <v>11</v>
      </c>
      <c r="D32" s="130">
        <v>3</v>
      </c>
      <c r="E32" s="130">
        <v>335</v>
      </c>
      <c r="F32" s="130">
        <f t="shared" si="0"/>
        <v>1005</v>
      </c>
      <c r="G32" s="127"/>
      <c r="H32" s="127"/>
      <c r="I32" s="127"/>
      <c r="J32" s="127"/>
      <c r="K32" s="127"/>
      <c r="L32" s="127"/>
      <c r="M32" s="127"/>
      <c r="N32" s="127"/>
    </row>
    <row r="33" spans="2:14">
      <c r="B33" s="128" t="s">
        <v>138</v>
      </c>
      <c r="C33" s="130" t="s">
        <v>11</v>
      </c>
      <c r="D33" s="130">
        <v>6</v>
      </c>
      <c r="E33" s="130">
        <v>250</v>
      </c>
      <c r="F33" s="130">
        <f t="shared" si="0"/>
        <v>1500</v>
      </c>
      <c r="G33" s="127"/>
      <c r="H33" s="127"/>
      <c r="I33" s="127"/>
      <c r="J33" s="127"/>
      <c r="K33" s="127"/>
      <c r="L33" s="127"/>
      <c r="M33" s="127"/>
      <c r="N33" s="127"/>
    </row>
    <row r="34" spans="2:14">
      <c r="B34" s="128" t="s">
        <v>139</v>
      </c>
      <c r="C34" s="130" t="s">
        <v>11</v>
      </c>
      <c r="D34" s="130">
        <v>1</v>
      </c>
      <c r="E34" s="130">
        <v>4000</v>
      </c>
      <c r="F34" s="130">
        <f t="shared" si="0"/>
        <v>4000</v>
      </c>
      <c r="G34" s="127"/>
      <c r="H34" s="127"/>
      <c r="I34" s="127"/>
      <c r="J34" s="127"/>
      <c r="K34" s="127"/>
      <c r="L34" s="127"/>
      <c r="M34" s="127"/>
      <c r="N34" s="127"/>
    </row>
    <row r="35" spans="2:14">
      <c r="B35" s="128" t="s">
        <v>156</v>
      </c>
      <c r="C35" s="130" t="s">
        <v>11</v>
      </c>
      <c r="D35" s="130">
        <v>41</v>
      </c>
      <c r="E35" s="130">
        <v>1300</v>
      </c>
      <c r="F35" s="130">
        <f t="shared" si="0"/>
        <v>53300</v>
      </c>
      <c r="G35" s="127"/>
      <c r="H35" s="127"/>
      <c r="I35" s="127"/>
      <c r="J35" s="127"/>
      <c r="K35" s="127"/>
      <c r="L35" s="127"/>
      <c r="M35" s="127"/>
      <c r="N35" s="127"/>
    </row>
    <row r="36" spans="2:14" ht="25.5">
      <c r="B36" s="128" t="s">
        <v>140</v>
      </c>
      <c r="C36" s="130" t="s">
        <v>11</v>
      </c>
      <c r="D36" s="130">
        <v>1</v>
      </c>
      <c r="E36" s="130">
        <v>16470</v>
      </c>
      <c r="F36" s="130">
        <f t="shared" si="0"/>
        <v>16470</v>
      </c>
      <c r="G36" s="127"/>
      <c r="H36" s="127"/>
      <c r="I36" s="127"/>
      <c r="J36" s="127"/>
      <c r="K36" s="127"/>
      <c r="L36" s="127"/>
      <c r="M36" s="127"/>
      <c r="N36" s="127"/>
    </row>
    <row r="37" spans="2:14" ht="25.5">
      <c r="B37" s="128" t="s">
        <v>141</v>
      </c>
      <c r="C37" s="130" t="s">
        <v>11</v>
      </c>
      <c r="D37" s="130">
        <v>1</v>
      </c>
      <c r="E37" s="130">
        <v>16900</v>
      </c>
      <c r="F37" s="130">
        <f t="shared" si="0"/>
        <v>16900</v>
      </c>
      <c r="G37" s="127"/>
      <c r="H37" s="127"/>
      <c r="I37" s="127"/>
      <c r="J37" s="127"/>
      <c r="K37" s="127"/>
      <c r="L37" s="127"/>
      <c r="M37" s="127"/>
      <c r="N37" s="127"/>
    </row>
    <row r="38" spans="2:14" ht="25.5">
      <c r="B38" s="128" t="s">
        <v>142</v>
      </c>
      <c r="C38" s="130" t="s">
        <v>11</v>
      </c>
      <c r="D38" s="130">
        <v>1</v>
      </c>
      <c r="E38" s="130">
        <v>20375</v>
      </c>
      <c r="F38" s="130">
        <f t="shared" si="0"/>
        <v>20375</v>
      </c>
      <c r="G38" s="127"/>
      <c r="H38" s="127"/>
      <c r="I38" s="127"/>
      <c r="J38" s="127"/>
      <c r="K38" s="127"/>
      <c r="L38" s="127"/>
      <c r="M38" s="127"/>
      <c r="N38" s="127"/>
    </row>
    <row r="39" spans="2:14" ht="25.5">
      <c r="B39" s="128" t="s">
        <v>146</v>
      </c>
      <c r="C39" s="130" t="s">
        <v>11</v>
      </c>
      <c r="D39" s="130">
        <v>2</v>
      </c>
      <c r="E39" s="130">
        <v>16330</v>
      </c>
      <c r="F39" s="130">
        <f t="shared" si="0"/>
        <v>32660</v>
      </c>
      <c r="G39" s="127"/>
      <c r="H39" s="127"/>
      <c r="I39" s="127"/>
      <c r="J39" s="127"/>
      <c r="K39" s="127"/>
      <c r="L39" s="127"/>
      <c r="M39" s="127"/>
      <c r="N39" s="127"/>
    </row>
    <row r="40" spans="2:14" ht="25.5">
      <c r="B40" s="128" t="s">
        <v>166</v>
      </c>
      <c r="C40" s="130" t="s">
        <v>11</v>
      </c>
      <c r="D40" s="130">
        <v>2</v>
      </c>
      <c r="E40" s="130">
        <v>16620</v>
      </c>
      <c r="F40" s="130">
        <f t="shared" si="0"/>
        <v>33240</v>
      </c>
      <c r="G40" s="127"/>
      <c r="H40" s="127"/>
      <c r="I40" s="127"/>
      <c r="J40" s="127"/>
      <c r="K40" s="127"/>
      <c r="L40" s="127"/>
      <c r="M40" s="127"/>
      <c r="N40" s="127"/>
    </row>
    <row r="41" spans="2:14">
      <c r="B41" s="128" t="s">
        <v>157</v>
      </c>
      <c r="C41" s="130" t="s">
        <v>11</v>
      </c>
      <c r="D41" s="130">
        <v>1</v>
      </c>
      <c r="E41" s="130">
        <v>84700</v>
      </c>
      <c r="F41" s="130">
        <f t="shared" si="0"/>
        <v>84700</v>
      </c>
      <c r="G41" s="127"/>
      <c r="H41" s="127"/>
      <c r="I41" s="127"/>
      <c r="J41" s="127"/>
      <c r="K41" s="127"/>
      <c r="L41" s="127"/>
      <c r="M41" s="127"/>
      <c r="N41" s="127"/>
    </row>
    <row r="42" spans="2:14">
      <c r="B42" s="128" t="s">
        <v>151</v>
      </c>
      <c r="C42" s="130" t="s">
        <v>11</v>
      </c>
      <c r="D42" s="130">
        <v>1</v>
      </c>
      <c r="E42" s="130">
        <v>18015</v>
      </c>
      <c r="F42" s="130">
        <f t="shared" si="0"/>
        <v>18015</v>
      </c>
      <c r="G42" s="127"/>
      <c r="H42" s="127"/>
      <c r="I42" s="127"/>
      <c r="J42" s="127"/>
      <c r="K42" s="127"/>
      <c r="L42" s="127"/>
      <c r="M42" s="127"/>
      <c r="N42" s="127"/>
    </row>
    <row r="43" spans="2:14">
      <c r="B43" s="128" t="s">
        <v>152</v>
      </c>
      <c r="C43" s="130" t="s">
        <v>11</v>
      </c>
      <c r="D43" s="130">
        <v>1</v>
      </c>
      <c r="E43" s="130">
        <v>17720</v>
      </c>
      <c r="F43" s="130">
        <f t="shared" si="0"/>
        <v>17720</v>
      </c>
      <c r="G43" s="127"/>
      <c r="H43" s="127"/>
      <c r="I43" s="127"/>
      <c r="J43" s="127"/>
      <c r="K43" s="127"/>
      <c r="L43" s="127"/>
      <c r="M43" s="127"/>
      <c r="N43" s="127"/>
    </row>
    <row r="44" spans="2:14">
      <c r="B44" s="128" t="s">
        <v>143</v>
      </c>
      <c r="C44" s="130" t="s">
        <v>11</v>
      </c>
      <c r="D44" s="130">
        <v>8</v>
      </c>
      <c r="E44" s="130">
        <v>120</v>
      </c>
      <c r="F44" s="130">
        <f>D44*E44</f>
        <v>960</v>
      </c>
      <c r="G44" s="127"/>
      <c r="H44" s="127"/>
      <c r="I44" s="127"/>
      <c r="J44" s="127"/>
      <c r="K44" s="127"/>
      <c r="L44" s="127"/>
      <c r="M44" s="127"/>
      <c r="N44" s="127"/>
    </row>
    <row r="45" spans="2:14" ht="25.5">
      <c r="B45" s="128" t="s">
        <v>144</v>
      </c>
      <c r="C45" s="130" t="s">
        <v>7</v>
      </c>
      <c r="D45" s="130">
        <v>15</v>
      </c>
      <c r="E45" s="130">
        <v>580</v>
      </c>
      <c r="F45" s="130">
        <f>D45*E45</f>
        <v>8700</v>
      </c>
      <c r="G45" s="127"/>
      <c r="H45" s="127"/>
      <c r="I45" s="127"/>
      <c r="J45" s="127"/>
      <c r="K45" s="127"/>
      <c r="L45" s="127"/>
      <c r="M45" s="127"/>
      <c r="N45" s="127"/>
    </row>
    <row r="46" spans="2:14" ht="25.5">
      <c r="B46" s="128" t="s">
        <v>145</v>
      </c>
      <c r="C46" s="130" t="s">
        <v>10</v>
      </c>
      <c r="D46" s="130">
        <v>700</v>
      </c>
      <c r="E46" s="130">
        <v>310</v>
      </c>
      <c r="F46" s="130">
        <f>D46*E46</f>
        <v>217000</v>
      </c>
      <c r="G46" s="127"/>
      <c r="H46" s="127"/>
      <c r="I46" s="127"/>
      <c r="J46" s="127"/>
      <c r="K46" s="127"/>
      <c r="L46" s="127"/>
      <c r="M46" s="127"/>
      <c r="N46" s="127"/>
    </row>
    <row r="47" spans="2:14">
      <c r="B47" s="128" t="s">
        <v>153</v>
      </c>
      <c r="C47" s="130" t="s">
        <v>11</v>
      </c>
      <c r="D47" s="130">
        <v>2</v>
      </c>
      <c r="E47" s="130">
        <v>2200</v>
      </c>
      <c r="F47" s="130">
        <f>D47*E47</f>
        <v>4400</v>
      </c>
      <c r="G47" s="127"/>
      <c r="H47" s="127"/>
      <c r="I47" s="127"/>
      <c r="J47" s="127"/>
      <c r="K47" s="127"/>
      <c r="L47" s="127"/>
      <c r="M47" s="127"/>
      <c r="N47" s="127"/>
    </row>
    <row r="48" spans="2:14">
      <c r="B48" s="128" t="s">
        <v>154</v>
      </c>
      <c r="C48" s="130" t="s">
        <v>11</v>
      </c>
      <c r="D48" s="130">
        <v>4</v>
      </c>
      <c r="E48" s="130">
        <v>230</v>
      </c>
      <c r="F48" s="130">
        <f>D48*E48</f>
        <v>920</v>
      </c>
      <c r="G48" s="127"/>
      <c r="H48" s="127"/>
      <c r="I48" s="127"/>
      <c r="J48" s="127"/>
      <c r="K48" s="127"/>
      <c r="L48" s="127"/>
      <c r="M48" s="127"/>
      <c r="N48" s="127"/>
    </row>
    <row r="49" spans="2:14">
      <c r="B49" s="128" t="s">
        <v>158</v>
      </c>
      <c r="C49" s="130" t="s">
        <v>11</v>
      </c>
      <c r="D49" s="130">
        <v>1</v>
      </c>
      <c r="E49" s="130">
        <v>600</v>
      </c>
      <c r="F49" s="130">
        <f t="shared" ref="F49:F59" si="1">D49*E49</f>
        <v>600</v>
      </c>
      <c r="G49" s="127"/>
      <c r="H49" s="127"/>
      <c r="I49" s="127"/>
      <c r="J49" s="127"/>
      <c r="K49" s="127"/>
      <c r="L49" s="127"/>
      <c r="M49" s="127"/>
      <c r="N49" s="127"/>
    </row>
    <row r="50" spans="2:14">
      <c r="B50" s="128" t="s">
        <v>147</v>
      </c>
      <c r="C50" s="130" t="s">
        <v>11</v>
      </c>
      <c r="D50" s="130">
        <v>1</v>
      </c>
      <c r="E50" s="130">
        <v>850</v>
      </c>
      <c r="F50" s="130">
        <f t="shared" si="1"/>
        <v>850</v>
      </c>
      <c r="G50" s="127"/>
      <c r="H50" s="127"/>
      <c r="I50" s="127"/>
      <c r="J50" s="127"/>
      <c r="K50" s="127"/>
      <c r="L50" s="127"/>
      <c r="M50" s="127"/>
      <c r="N50" s="127"/>
    </row>
    <row r="51" spans="2:14">
      <c r="B51" s="128" t="s">
        <v>149</v>
      </c>
      <c r="C51" s="130" t="s">
        <v>11</v>
      </c>
      <c r="D51" s="130">
        <v>1</v>
      </c>
      <c r="E51" s="130">
        <v>600</v>
      </c>
      <c r="F51" s="130">
        <f t="shared" si="1"/>
        <v>600</v>
      </c>
      <c r="G51" s="127"/>
      <c r="H51" s="127"/>
      <c r="I51" s="127"/>
      <c r="J51" s="127"/>
      <c r="K51" s="127"/>
      <c r="L51" s="127"/>
      <c r="M51" s="127"/>
      <c r="N51" s="127"/>
    </row>
    <row r="52" spans="2:14">
      <c r="B52" s="128" t="s">
        <v>150</v>
      </c>
      <c r="C52" s="130" t="s">
        <v>7</v>
      </c>
      <c r="D52" s="130">
        <v>140.5</v>
      </c>
      <c r="E52" s="130">
        <v>70</v>
      </c>
      <c r="F52" s="130">
        <f t="shared" si="1"/>
        <v>9835</v>
      </c>
      <c r="G52" s="127"/>
      <c r="H52" s="127"/>
      <c r="I52" s="127"/>
      <c r="J52" s="127"/>
      <c r="K52" s="127"/>
      <c r="L52" s="127"/>
      <c r="M52" s="127"/>
      <c r="N52" s="127"/>
    </row>
    <row r="53" spans="2:14" ht="25.5">
      <c r="B53" s="128" t="s">
        <v>167</v>
      </c>
      <c r="C53" s="130" t="s">
        <v>11</v>
      </c>
      <c r="D53" s="130">
        <v>1</v>
      </c>
      <c r="E53" s="130">
        <v>5857</v>
      </c>
      <c r="F53" s="130">
        <f t="shared" si="1"/>
        <v>5857</v>
      </c>
      <c r="G53" s="127"/>
      <c r="H53" s="127"/>
      <c r="I53" s="127"/>
      <c r="J53" s="127"/>
      <c r="K53" s="127"/>
      <c r="L53" s="127"/>
      <c r="M53" s="127"/>
      <c r="N53" s="127"/>
    </row>
    <row r="54" spans="2:14" ht="25.5">
      <c r="B54" s="128" t="s">
        <v>148</v>
      </c>
      <c r="C54" s="130" t="s">
        <v>7</v>
      </c>
      <c r="D54" s="130">
        <v>12</v>
      </c>
      <c r="E54" s="130">
        <v>750</v>
      </c>
      <c r="F54" s="130">
        <f t="shared" si="1"/>
        <v>9000</v>
      </c>
      <c r="G54" s="127"/>
      <c r="H54" s="127"/>
      <c r="I54" s="127"/>
      <c r="J54" s="127"/>
      <c r="K54" s="127"/>
      <c r="L54" s="127"/>
      <c r="M54" s="127"/>
      <c r="N54" s="127"/>
    </row>
    <row r="55" spans="2:14">
      <c r="B55" s="128" t="s">
        <v>159</v>
      </c>
      <c r="C55" s="130" t="s">
        <v>7</v>
      </c>
      <c r="D55" s="130">
        <v>171</v>
      </c>
      <c r="E55" s="130">
        <v>250</v>
      </c>
      <c r="F55" s="130">
        <f t="shared" si="1"/>
        <v>42750</v>
      </c>
      <c r="G55" s="127"/>
      <c r="H55" s="127"/>
      <c r="I55" s="127"/>
      <c r="J55" s="127"/>
      <c r="K55" s="127"/>
      <c r="L55" s="127"/>
      <c r="M55" s="127"/>
      <c r="N55" s="127"/>
    </row>
    <row r="56" spans="2:14" ht="25.5">
      <c r="B56" s="128" t="s">
        <v>162</v>
      </c>
      <c r="C56" s="130" t="s">
        <v>11</v>
      </c>
      <c r="D56" s="130">
        <v>1</v>
      </c>
      <c r="E56" s="130">
        <v>43700</v>
      </c>
      <c r="F56" s="130">
        <f t="shared" si="1"/>
        <v>43700</v>
      </c>
      <c r="G56" s="127"/>
      <c r="H56" s="127"/>
      <c r="I56" s="127"/>
      <c r="J56" s="127"/>
      <c r="K56" s="127"/>
      <c r="L56" s="127"/>
      <c r="M56" s="127"/>
      <c r="N56" s="127"/>
    </row>
    <row r="57" spans="2:14" ht="25.5">
      <c r="B57" s="128" t="s">
        <v>163</v>
      </c>
      <c r="C57" s="130" t="s">
        <v>11</v>
      </c>
      <c r="D57" s="130">
        <v>1</v>
      </c>
      <c r="E57" s="130">
        <v>101600</v>
      </c>
      <c r="F57" s="130">
        <f t="shared" si="1"/>
        <v>101600</v>
      </c>
      <c r="G57" s="127"/>
      <c r="H57" s="127"/>
      <c r="I57" s="127"/>
      <c r="J57" s="127"/>
      <c r="K57" s="127"/>
      <c r="L57" s="127"/>
      <c r="M57" s="127"/>
      <c r="N57" s="127"/>
    </row>
    <row r="58" spans="2:14">
      <c r="B58" s="128" t="s">
        <v>164</v>
      </c>
      <c r="C58" s="130" t="s">
        <v>11</v>
      </c>
      <c r="D58" s="130">
        <v>1</v>
      </c>
      <c r="E58" s="130">
        <v>16000</v>
      </c>
      <c r="F58" s="130">
        <f t="shared" si="1"/>
        <v>16000</v>
      </c>
      <c r="G58" s="127"/>
      <c r="H58" s="127"/>
      <c r="I58" s="127"/>
      <c r="J58" s="127"/>
      <c r="K58" s="127"/>
      <c r="L58" s="127"/>
      <c r="M58" s="127"/>
      <c r="N58" s="127"/>
    </row>
    <row r="59" spans="2:14" ht="25.5">
      <c r="B59" s="128" t="s">
        <v>165</v>
      </c>
      <c r="C59" s="130" t="s">
        <v>7</v>
      </c>
      <c r="D59" s="130">
        <v>25</v>
      </c>
      <c r="E59" s="130">
        <v>450</v>
      </c>
      <c r="F59" s="130">
        <f t="shared" si="1"/>
        <v>11250</v>
      </c>
      <c r="G59" s="127"/>
      <c r="H59" s="127"/>
      <c r="I59" s="127"/>
      <c r="J59" s="127"/>
      <c r="K59" s="127"/>
      <c r="L59" s="127"/>
      <c r="M59" s="127"/>
      <c r="N59" s="127"/>
    </row>
    <row r="60" spans="2:14">
      <c r="B60" s="128"/>
      <c r="C60" s="130"/>
      <c r="D60" s="130"/>
      <c r="E60" s="130"/>
      <c r="F60" s="130">
        <f>SUM(F6:F59)</f>
        <v>1435486</v>
      </c>
      <c r="G60" s="127"/>
      <c r="H60" s="127"/>
      <c r="I60" s="127"/>
      <c r="J60" s="127"/>
      <c r="K60" s="127"/>
      <c r="L60" s="127"/>
      <c r="M60" s="127"/>
      <c r="N60" s="127"/>
    </row>
    <row r="61" spans="2:14">
      <c r="B61" s="127"/>
      <c r="C61" s="131"/>
      <c r="D61" s="131"/>
      <c r="E61" s="131"/>
      <c r="F61" s="131"/>
      <c r="G61" s="127"/>
      <c r="H61" s="127"/>
      <c r="I61" s="127"/>
      <c r="J61" s="127"/>
      <c r="K61" s="127"/>
      <c r="L61" s="127"/>
      <c r="M61" s="127"/>
      <c r="N61" s="127"/>
    </row>
    <row r="62" spans="2:14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</row>
    <row r="63" spans="2:14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</row>
    <row r="64" spans="2:14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</row>
    <row r="65" spans="2:14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</row>
    <row r="66" spans="2:14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</row>
    <row r="67" spans="2:14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</row>
    <row r="68" spans="2:14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</row>
    <row r="69" spans="2:14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</row>
    <row r="70" spans="2:14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</row>
    <row r="71" spans="2:14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</row>
    <row r="72" spans="2:14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</row>
    <row r="73" spans="2:14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</row>
    <row r="74" spans="2:14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</row>
    <row r="75" spans="2:14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</row>
    <row r="76" spans="2:14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</row>
    <row r="77" spans="2:14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</row>
    <row r="78" spans="2:14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</row>
  </sheetData>
  <mergeCells count="2">
    <mergeCell ref="B3:F3"/>
    <mergeCell ref="B4:E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B3" sqref="B3:E3"/>
    </sheetView>
  </sheetViews>
  <sheetFormatPr defaultRowHeight="12.75"/>
  <cols>
    <col min="1" max="1" width="6" customWidth="1"/>
    <col min="2" max="2" width="35.5703125" customWidth="1"/>
    <col min="6" max="6" width="14.7109375" customWidth="1"/>
  </cols>
  <sheetData>
    <row r="2" spans="1:11">
      <c r="B2" s="177" t="s">
        <v>349</v>
      </c>
      <c r="C2" s="177"/>
      <c r="D2" s="177"/>
      <c r="E2" s="177"/>
      <c r="F2" s="177"/>
    </row>
    <row r="3" spans="1:11">
      <c r="B3" s="162" t="s">
        <v>356</v>
      </c>
      <c r="C3" s="163"/>
      <c r="D3" s="163"/>
      <c r="E3" s="164"/>
    </row>
    <row r="4" spans="1:11" ht="25.5">
      <c r="A4" s="132"/>
      <c r="B4" s="146"/>
      <c r="C4" s="146" t="s">
        <v>12</v>
      </c>
      <c r="D4" s="146" t="s">
        <v>13</v>
      </c>
      <c r="E4" s="146" t="s">
        <v>202</v>
      </c>
      <c r="F4" s="146" t="s">
        <v>203</v>
      </c>
    </row>
    <row r="5" spans="1:11" ht="25.5">
      <c r="A5" s="132"/>
      <c r="B5" s="130" t="s">
        <v>170</v>
      </c>
      <c r="C5" s="130" t="s">
        <v>25</v>
      </c>
      <c r="D5" s="130">
        <v>30</v>
      </c>
      <c r="E5" s="130">
        <v>20</v>
      </c>
      <c r="F5" s="130">
        <f>D5*E5</f>
        <v>600</v>
      </c>
      <c r="G5" s="131"/>
      <c r="H5" s="127"/>
      <c r="I5" s="127"/>
      <c r="J5" s="127"/>
      <c r="K5" s="127"/>
    </row>
    <row r="6" spans="1:11" ht="25.5">
      <c r="A6" s="132"/>
      <c r="B6" s="130" t="s">
        <v>171</v>
      </c>
      <c r="C6" s="130" t="s">
        <v>25</v>
      </c>
      <c r="D6" s="130">
        <v>240</v>
      </c>
      <c r="E6" s="130">
        <v>22.7</v>
      </c>
      <c r="F6" s="130">
        <f>D6*E6</f>
        <v>5448</v>
      </c>
      <c r="G6" s="131"/>
      <c r="H6" s="127"/>
      <c r="I6" s="127"/>
      <c r="J6" s="127"/>
      <c r="K6" s="127"/>
    </row>
    <row r="7" spans="1:11" ht="25.5">
      <c r="A7" s="132"/>
      <c r="B7" s="130" t="s">
        <v>172</v>
      </c>
      <c r="C7" s="130" t="s">
        <v>25</v>
      </c>
      <c r="D7" s="130">
        <v>193</v>
      </c>
      <c r="E7" s="130">
        <v>36</v>
      </c>
      <c r="F7" s="130">
        <f>D7*E7</f>
        <v>6948</v>
      </c>
      <c r="G7" s="131"/>
      <c r="H7" s="127"/>
      <c r="I7" s="127"/>
      <c r="J7" s="127"/>
      <c r="K7" s="127"/>
    </row>
    <row r="8" spans="1:11" ht="25.5">
      <c r="A8" s="132"/>
      <c r="B8" s="130" t="s">
        <v>169</v>
      </c>
      <c r="C8" s="130" t="s">
        <v>25</v>
      </c>
      <c r="D8" s="130">
        <v>60</v>
      </c>
      <c r="E8" s="130">
        <v>63</v>
      </c>
      <c r="F8" s="130">
        <f>E8*D8</f>
        <v>3780</v>
      </c>
      <c r="G8" s="131"/>
      <c r="H8" s="127"/>
      <c r="I8" s="127"/>
      <c r="J8" s="127"/>
      <c r="K8" s="127"/>
    </row>
    <row r="9" spans="1:11" ht="25.5">
      <c r="A9" s="132"/>
      <c r="B9" s="130" t="s">
        <v>192</v>
      </c>
      <c r="C9" s="130" t="s">
        <v>11</v>
      </c>
      <c r="D9" s="130">
        <v>11</v>
      </c>
      <c r="E9" s="130">
        <v>50.3</v>
      </c>
      <c r="F9" s="130">
        <f t="shared" ref="F9:F39" si="0">D9*E9</f>
        <v>553.29999999999995</v>
      </c>
      <c r="G9" s="131"/>
      <c r="H9" s="127"/>
      <c r="I9" s="127"/>
      <c r="J9" s="127"/>
      <c r="K9" s="127"/>
    </row>
    <row r="10" spans="1:11" ht="25.5">
      <c r="A10" s="132"/>
      <c r="B10" s="130" t="s">
        <v>193</v>
      </c>
      <c r="C10" s="130" t="s">
        <v>11</v>
      </c>
      <c r="D10" s="130">
        <v>88</v>
      </c>
      <c r="E10" s="130">
        <v>38</v>
      </c>
      <c r="F10" s="130">
        <f t="shared" si="0"/>
        <v>3344</v>
      </c>
      <c r="G10" s="131"/>
      <c r="H10" s="127"/>
      <c r="I10" s="127"/>
      <c r="J10" s="127"/>
      <c r="K10" s="127"/>
    </row>
    <row r="11" spans="1:11">
      <c r="A11" s="132"/>
      <c r="B11" s="130" t="s">
        <v>173</v>
      </c>
      <c r="C11" s="130" t="s">
        <v>11</v>
      </c>
      <c r="D11" s="130">
        <v>16</v>
      </c>
      <c r="E11" s="130">
        <v>110</v>
      </c>
      <c r="F11" s="130">
        <f t="shared" si="0"/>
        <v>1760</v>
      </c>
      <c r="G11" s="131"/>
      <c r="H11" s="127"/>
      <c r="I11" s="127"/>
      <c r="J11" s="127"/>
      <c r="K11" s="127"/>
    </row>
    <row r="12" spans="1:11">
      <c r="A12" s="132"/>
      <c r="B12" s="130" t="s">
        <v>174</v>
      </c>
      <c r="C12" s="130" t="s">
        <v>11</v>
      </c>
      <c r="D12" s="130">
        <v>1</v>
      </c>
      <c r="E12" s="130">
        <v>270</v>
      </c>
      <c r="F12" s="130">
        <f t="shared" si="0"/>
        <v>270</v>
      </c>
      <c r="G12" s="131"/>
      <c r="H12" s="127"/>
      <c r="I12" s="127"/>
      <c r="J12" s="127"/>
      <c r="K12" s="127"/>
    </row>
    <row r="13" spans="1:11">
      <c r="A13" s="132"/>
      <c r="B13" s="130" t="s">
        <v>175</v>
      </c>
      <c r="C13" s="130" t="s">
        <v>11</v>
      </c>
      <c r="D13" s="130">
        <v>1</v>
      </c>
      <c r="E13" s="130">
        <v>250</v>
      </c>
      <c r="F13" s="130">
        <f t="shared" si="0"/>
        <v>250</v>
      </c>
      <c r="G13" s="131"/>
      <c r="H13" s="127"/>
      <c r="I13" s="127"/>
      <c r="J13" s="127"/>
      <c r="K13" s="127"/>
    </row>
    <row r="14" spans="1:11">
      <c r="A14" s="132"/>
      <c r="B14" s="130" t="s">
        <v>176</v>
      </c>
      <c r="C14" s="130" t="s">
        <v>25</v>
      </c>
      <c r="D14" s="130">
        <v>20</v>
      </c>
      <c r="E14" s="130">
        <v>25</v>
      </c>
      <c r="F14" s="130">
        <f t="shared" si="0"/>
        <v>500</v>
      </c>
      <c r="G14" s="131"/>
      <c r="H14" s="127"/>
      <c r="I14" s="127"/>
      <c r="J14" s="127"/>
      <c r="K14" s="127"/>
    </row>
    <row r="15" spans="1:11">
      <c r="A15" s="132"/>
      <c r="B15" s="130" t="s">
        <v>354</v>
      </c>
      <c r="C15" s="130" t="s">
        <v>25</v>
      </c>
      <c r="D15" s="130">
        <v>6</v>
      </c>
      <c r="E15" s="130">
        <v>82</v>
      </c>
      <c r="F15" s="130">
        <f t="shared" si="0"/>
        <v>492</v>
      </c>
      <c r="G15" s="131"/>
      <c r="H15" s="127"/>
      <c r="I15" s="127"/>
      <c r="J15" s="127"/>
      <c r="K15" s="127"/>
    </row>
    <row r="16" spans="1:11" ht="25.5">
      <c r="A16" s="132"/>
      <c r="B16" s="130" t="s">
        <v>177</v>
      </c>
      <c r="C16" s="130" t="s">
        <v>25</v>
      </c>
      <c r="D16" s="130">
        <v>147</v>
      </c>
      <c r="E16" s="130">
        <v>125</v>
      </c>
      <c r="F16" s="130">
        <f t="shared" si="0"/>
        <v>18375</v>
      </c>
      <c r="G16" s="131"/>
      <c r="H16" s="127"/>
      <c r="I16" s="127"/>
      <c r="J16" s="127"/>
      <c r="K16" s="127"/>
    </row>
    <row r="17" spans="1:11" ht="25.5">
      <c r="A17" s="132"/>
      <c r="B17" s="130" t="s">
        <v>209</v>
      </c>
      <c r="C17" s="130" t="s">
        <v>25</v>
      </c>
      <c r="D17" s="130">
        <v>51</v>
      </c>
      <c r="E17" s="130">
        <v>48</v>
      </c>
      <c r="F17" s="130">
        <f t="shared" si="0"/>
        <v>2448</v>
      </c>
      <c r="G17" s="131"/>
      <c r="H17" s="127"/>
      <c r="I17" s="127"/>
      <c r="J17" s="127"/>
      <c r="K17" s="127"/>
    </row>
    <row r="18" spans="1:11" ht="25.5">
      <c r="A18" s="132"/>
      <c r="B18" s="130" t="s">
        <v>178</v>
      </c>
      <c r="C18" s="130" t="s">
        <v>25</v>
      </c>
      <c r="D18" s="130">
        <v>16</v>
      </c>
      <c r="E18" s="130">
        <v>360</v>
      </c>
      <c r="F18" s="130">
        <f t="shared" si="0"/>
        <v>5760</v>
      </c>
      <c r="G18" s="131"/>
      <c r="H18" s="127"/>
      <c r="I18" s="127"/>
      <c r="J18" s="127"/>
      <c r="K18" s="127"/>
    </row>
    <row r="19" spans="1:11" ht="25.5">
      <c r="A19" s="132"/>
      <c r="B19" s="130" t="s">
        <v>179</v>
      </c>
      <c r="C19" s="130" t="s">
        <v>11</v>
      </c>
      <c r="D19" s="130">
        <v>10</v>
      </c>
      <c r="E19" s="130">
        <v>22000</v>
      </c>
      <c r="F19" s="130">
        <f t="shared" si="0"/>
        <v>220000</v>
      </c>
      <c r="G19" s="131"/>
      <c r="H19" s="127"/>
      <c r="I19" s="127"/>
      <c r="J19" s="127"/>
      <c r="K19" s="127"/>
    </row>
    <row r="20" spans="1:11" ht="25.5">
      <c r="A20" s="132"/>
      <c r="B20" s="130" t="s">
        <v>329</v>
      </c>
      <c r="C20" s="130" t="s">
        <v>11</v>
      </c>
      <c r="D20" s="130">
        <v>30</v>
      </c>
      <c r="E20" s="130">
        <v>3500</v>
      </c>
      <c r="F20" s="130">
        <f t="shared" si="0"/>
        <v>105000</v>
      </c>
      <c r="G20" s="131"/>
      <c r="H20" s="127"/>
      <c r="I20" s="127"/>
      <c r="J20" s="127"/>
      <c r="K20" s="127"/>
    </row>
    <row r="21" spans="1:11" ht="25.5">
      <c r="A21" s="132"/>
      <c r="B21" s="130" t="s">
        <v>180</v>
      </c>
      <c r="C21" s="130" t="s">
        <v>11</v>
      </c>
      <c r="D21" s="130">
        <v>30</v>
      </c>
      <c r="E21" s="130">
        <v>2300</v>
      </c>
      <c r="F21" s="130">
        <f t="shared" si="0"/>
        <v>69000</v>
      </c>
      <c r="G21" s="131"/>
      <c r="H21" s="127"/>
      <c r="I21" s="127"/>
      <c r="J21" s="127"/>
      <c r="K21" s="127"/>
    </row>
    <row r="22" spans="1:11">
      <c r="A22" s="132"/>
      <c r="B22" s="130" t="s">
        <v>181</v>
      </c>
      <c r="C22" s="130" t="s">
        <v>11</v>
      </c>
      <c r="D22" s="130">
        <v>6</v>
      </c>
      <c r="E22" s="130">
        <v>2300</v>
      </c>
      <c r="F22" s="130">
        <f t="shared" si="0"/>
        <v>13800</v>
      </c>
      <c r="G22" s="131"/>
      <c r="H22" s="127"/>
      <c r="I22" s="127"/>
      <c r="J22" s="127"/>
      <c r="K22" s="127"/>
    </row>
    <row r="23" spans="1:11">
      <c r="A23" s="132"/>
      <c r="B23" s="130" t="s">
        <v>182</v>
      </c>
      <c r="C23" s="130" t="s">
        <v>11</v>
      </c>
      <c r="D23" s="130">
        <v>6</v>
      </c>
      <c r="E23" s="130">
        <v>4900</v>
      </c>
      <c r="F23" s="130">
        <f t="shared" si="0"/>
        <v>29400</v>
      </c>
      <c r="G23" s="131"/>
      <c r="H23" s="127"/>
      <c r="I23" s="127"/>
      <c r="J23" s="127"/>
      <c r="K23" s="127"/>
    </row>
    <row r="24" spans="1:11">
      <c r="A24" s="132"/>
      <c r="B24" s="130" t="s">
        <v>183</v>
      </c>
      <c r="C24" s="130" t="s">
        <v>11</v>
      </c>
      <c r="D24" s="130">
        <v>78</v>
      </c>
      <c r="E24" s="130">
        <v>10.199999999999999</v>
      </c>
      <c r="F24" s="130">
        <f t="shared" si="0"/>
        <v>795.59999999999991</v>
      </c>
      <c r="G24" s="131"/>
      <c r="H24" s="127"/>
      <c r="I24" s="127"/>
      <c r="J24" s="127"/>
      <c r="K24" s="127"/>
    </row>
    <row r="25" spans="1:11">
      <c r="A25" s="132"/>
      <c r="B25" s="130" t="s">
        <v>184</v>
      </c>
      <c r="C25" s="130" t="s">
        <v>11</v>
      </c>
      <c r="D25" s="130">
        <v>106</v>
      </c>
      <c r="E25" s="130">
        <v>31.2</v>
      </c>
      <c r="F25" s="130">
        <f t="shared" si="0"/>
        <v>3307.2</v>
      </c>
      <c r="G25" s="131"/>
      <c r="H25" s="127"/>
      <c r="I25" s="127"/>
      <c r="J25" s="127"/>
      <c r="K25" s="127"/>
    </row>
    <row r="26" spans="1:11">
      <c r="A26" s="132"/>
      <c r="B26" s="130" t="s">
        <v>185</v>
      </c>
      <c r="C26" s="130" t="s">
        <v>11</v>
      </c>
      <c r="D26" s="130">
        <v>21</v>
      </c>
      <c r="E26" s="130">
        <v>21.5</v>
      </c>
      <c r="F26" s="130">
        <f t="shared" si="0"/>
        <v>451.5</v>
      </c>
      <c r="G26" s="131"/>
      <c r="H26" s="127"/>
      <c r="I26" s="127"/>
      <c r="J26" s="127"/>
      <c r="K26" s="127"/>
    </row>
    <row r="27" spans="1:11">
      <c r="A27" s="132"/>
      <c r="B27" s="130" t="s">
        <v>186</v>
      </c>
      <c r="C27" s="130" t="s">
        <v>11</v>
      </c>
      <c r="D27" s="130">
        <v>54</v>
      </c>
      <c r="E27" s="130">
        <v>57.8</v>
      </c>
      <c r="F27" s="130">
        <f t="shared" si="0"/>
        <v>3121.2</v>
      </c>
      <c r="G27" s="131"/>
      <c r="H27" s="127"/>
      <c r="I27" s="127"/>
      <c r="J27" s="127"/>
      <c r="K27" s="127"/>
    </row>
    <row r="28" spans="1:11">
      <c r="A28" s="132"/>
      <c r="B28" s="130" t="s">
        <v>187</v>
      </c>
      <c r="C28" s="130" t="s">
        <v>11</v>
      </c>
      <c r="D28" s="130">
        <v>34</v>
      </c>
      <c r="E28" s="130">
        <v>25.2</v>
      </c>
      <c r="F28" s="130">
        <f t="shared" si="0"/>
        <v>856.8</v>
      </c>
      <c r="G28" s="131"/>
      <c r="H28" s="127"/>
      <c r="I28" s="127"/>
      <c r="J28" s="127"/>
      <c r="K28" s="127"/>
    </row>
    <row r="29" spans="1:11">
      <c r="A29" s="132"/>
      <c r="B29" s="130" t="s">
        <v>188</v>
      </c>
      <c r="C29" s="130" t="s">
        <v>11</v>
      </c>
      <c r="D29" s="130">
        <v>4</v>
      </c>
      <c r="E29" s="130">
        <v>11.8</v>
      </c>
      <c r="F29" s="130">
        <f t="shared" si="0"/>
        <v>47.2</v>
      </c>
      <c r="G29" s="131"/>
      <c r="H29" s="127"/>
      <c r="I29" s="127"/>
      <c r="J29" s="127"/>
      <c r="K29" s="127"/>
    </row>
    <row r="30" spans="1:11">
      <c r="A30" s="132"/>
      <c r="B30" s="130" t="s">
        <v>189</v>
      </c>
      <c r="C30" s="130" t="s">
        <v>11</v>
      </c>
      <c r="D30" s="130">
        <v>32</v>
      </c>
      <c r="E30" s="130">
        <v>525</v>
      </c>
      <c r="F30" s="130">
        <f t="shared" si="0"/>
        <v>16800</v>
      </c>
      <c r="G30" s="131"/>
      <c r="H30" s="127"/>
      <c r="I30" s="127"/>
      <c r="J30" s="127"/>
      <c r="K30" s="127"/>
    </row>
    <row r="31" spans="1:11">
      <c r="A31" s="132"/>
      <c r="B31" s="130" t="s">
        <v>190</v>
      </c>
      <c r="C31" s="130" t="s">
        <v>11</v>
      </c>
      <c r="D31" s="130">
        <v>3</v>
      </c>
      <c r="E31" s="130">
        <v>200</v>
      </c>
      <c r="F31" s="130">
        <f t="shared" si="0"/>
        <v>600</v>
      </c>
      <c r="G31" s="131"/>
      <c r="H31" s="127"/>
      <c r="I31" s="127"/>
      <c r="J31" s="127"/>
      <c r="K31" s="127"/>
    </row>
    <row r="32" spans="1:11">
      <c r="A32" s="132"/>
      <c r="B32" s="130" t="s">
        <v>191</v>
      </c>
      <c r="C32" s="130" t="s">
        <v>11</v>
      </c>
      <c r="D32" s="130">
        <v>9</v>
      </c>
      <c r="E32" s="130">
        <v>63.7</v>
      </c>
      <c r="F32" s="130">
        <f t="shared" si="0"/>
        <v>573.30000000000007</v>
      </c>
      <c r="G32" s="131"/>
      <c r="H32" s="127"/>
      <c r="I32" s="127"/>
      <c r="J32" s="127"/>
      <c r="K32" s="127"/>
    </row>
    <row r="33" spans="1:11">
      <c r="A33" s="132"/>
      <c r="B33" s="130" t="s">
        <v>195</v>
      </c>
      <c r="C33" s="130" t="s">
        <v>11</v>
      </c>
      <c r="D33" s="130">
        <v>16</v>
      </c>
      <c r="E33" s="130">
        <v>25</v>
      </c>
      <c r="F33" s="130">
        <f t="shared" si="0"/>
        <v>400</v>
      </c>
      <c r="G33" s="131"/>
      <c r="H33" s="127"/>
      <c r="I33" s="127"/>
      <c r="J33" s="127"/>
      <c r="K33" s="127"/>
    </row>
    <row r="34" spans="1:11">
      <c r="A34" s="132"/>
      <c r="B34" s="130" t="s">
        <v>196</v>
      </c>
      <c r="C34" s="130" t="s">
        <v>11</v>
      </c>
      <c r="D34" s="130">
        <v>120</v>
      </c>
      <c r="E34" s="130">
        <v>28</v>
      </c>
      <c r="F34" s="130">
        <f t="shared" si="0"/>
        <v>3360</v>
      </c>
      <c r="G34" s="131"/>
      <c r="H34" s="127"/>
      <c r="I34" s="127"/>
      <c r="J34" s="127"/>
      <c r="K34" s="127"/>
    </row>
    <row r="35" spans="1:11">
      <c r="A35" s="132"/>
      <c r="B35" s="130" t="s">
        <v>197</v>
      </c>
      <c r="C35" s="130" t="s">
        <v>11</v>
      </c>
      <c r="D35" s="130">
        <v>68</v>
      </c>
      <c r="E35" s="130">
        <v>28</v>
      </c>
      <c r="F35" s="130">
        <f t="shared" si="0"/>
        <v>1904</v>
      </c>
      <c r="G35" s="131"/>
      <c r="H35" s="127"/>
      <c r="I35" s="127"/>
      <c r="J35" s="127"/>
      <c r="K35" s="127"/>
    </row>
    <row r="36" spans="1:11">
      <c r="A36" s="132"/>
      <c r="B36" s="130" t="s">
        <v>194</v>
      </c>
      <c r="C36" s="130" t="s">
        <v>11</v>
      </c>
      <c r="D36" s="130">
        <v>30</v>
      </c>
      <c r="E36" s="130">
        <v>31</v>
      </c>
      <c r="F36" s="130">
        <f t="shared" si="0"/>
        <v>930</v>
      </c>
      <c r="G36" s="131"/>
      <c r="H36" s="127"/>
      <c r="I36" s="127"/>
      <c r="J36" s="127"/>
      <c r="K36" s="127"/>
    </row>
    <row r="37" spans="1:11">
      <c r="A37" s="132"/>
      <c r="B37" s="130" t="s">
        <v>199</v>
      </c>
      <c r="C37" s="130" t="s">
        <v>11</v>
      </c>
      <c r="D37" s="130">
        <v>26</v>
      </c>
      <c r="E37" s="130">
        <v>34</v>
      </c>
      <c r="F37" s="130">
        <f t="shared" si="0"/>
        <v>884</v>
      </c>
      <c r="G37" s="131"/>
      <c r="H37" s="127"/>
      <c r="I37" s="127"/>
      <c r="J37" s="127"/>
      <c r="K37" s="127"/>
    </row>
    <row r="38" spans="1:11">
      <c r="A38" s="132"/>
      <c r="B38" s="130" t="s">
        <v>200</v>
      </c>
      <c r="C38" s="130" t="s">
        <v>11</v>
      </c>
      <c r="D38" s="130">
        <v>92</v>
      </c>
      <c r="E38" s="130">
        <v>70</v>
      </c>
      <c r="F38" s="130">
        <f t="shared" si="0"/>
        <v>6440</v>
      </c>
      <c r="G38" s="131"/>
      <c r="H38" s="127"/>
      <c r="I38" s="127"/>
      <c r="J38" s="127"/>
      <c r="K38" s="127"/>
    </row>
    <row r="39" spans="1:11">
      <c r="A39" s="132"/>
      <c r="B39" s="130" t="s">
        <v>198</v>
      </c>
      <c r="C39" s="130" t="s">
        <v>11</v>
      </c>
      <c r="D39" s="130">
        <v>360</v>
      </c>
      <c r="E39" s="130">
        <v>3</v>
      </c>
      <c r="F39" s="130">
        <f t="shared" si="0"/>
        <v>1080</v>
      </c>
      <c r="G39" s="131"/>
      <c r="H39" s="127"/>
      <c r="I39" s="127"/>
      <c r="J39" s="127"/>
      <c r="K39" s="127"/>
    </row>
    <row r="40" spans="1:11" ht="25.5">
      <c r="A40" s="132"/>
      <c r="B40" s="130" t="s">
        <v>201</v>
      </c>
      <c r="C40" s="130" t="s">
        <v>269</v>
      </c>
      <c r="D40" s="130">
        <v>80</v>
      </c>
      <c r="E40" s="130">
        <v>45</v>
      </c>
      <c r="F40" s="130">
        <f>D40*E40</f>
        <v>3600</v>
      </c>
      <c r="G40" s="131"/>
      <c r="H40" s="127"/>
      <c r="I40" s="127"/>
      <c r="J40" s="127"/>
      <c r="K40" s="127"/>
    </row>
    <row r="41" spans="1:11">
      <c r="A41" s="132"/>
      <c r="B41" s="130"/>
      <c r="C41" s="130"/>
      <c r="D41" s="130"/>
      <c r="E41" s="130"/>
      <c r="F41" s="130">
        <f>SUM(F5:F40)</f>
        <v>532879.1</v>
      </c>
      <c r="G41" s="131"/>
      <c r="H41" s="127"/>
      <c r="I41" s="127"/>
      <c r="J41" s="127"/>
      <c r="K41" s="127"/>
    </row>
    <row r="42" spans="1:11">
      <c r="B42" s="127"/>
      <c r="C42" s="127"/>
      <c r="D42" s="127"/>
      <c r="E42" s="127"/>
      <c r="F42" s="127"/>
      <c r="G42" s="127"/>
      <c r="H42" s="127"/>
      <c r="I42" s="127"/>
      <c r="J42" s="127"/>
      <c r="K42" s="127"/>
    </row>
    <row r="43" spans="1:11">
      <c r="B43" s="127"/>
      <c r="C43" s="127"/>
      <c r="D43" s="127"/>
      <c r="E43" s="127"/>
      <c r="F43" s="127"/>
      <c r="G43" s="127"/>
      <c r="H43" s="127"/>
      <c r="I43" s="127"/>
      <c r="J43" s="127"/>
      <c r="K43" s="127"/>
    </row>
    <row r="44" spans="1:11">
      <c r="B44" s="127"/>
      <c r="C44" s="127"/>
      <c r="D44" s="127"/>
      <c r="E44" s="127"/>
      <c r="F44" s="127"/>
      <c r="G44" s="127"/>
      <c r="H44" s="127"/>
      <c r="I44" s="127"/>
      <c r="J44" s="127"/>
      <c r="K44" s="127"/>
    </row>
    <row r="45" spans="1:11">
      <c r="B45" s="127"/>
      <c r="C45" s="127"/>
      <c r="D45" s="127"/>
      <c r="E45" s="127"/>
      <c r="F45" s="127"/>
      <c r="G45" s="127"/>
      <c r="H45" s="127"/>
      <c r="I45" s="127"/>
      <c r="J45" s="127"/>
      <c r="K45" s="127"/>
    </row>
    <row r="46" spans="1:11">
      <c r="B46" s="127"/>
      <c r="C46" s="127"/>
      <c r="D46" s="127"/>
      <c r="E46" s="127"/>
      <c r="F46" s="127"/>
      <c r="G46" s="127"/>
      <c r="H46" s="127"/>
      <c r="I46" s="127"/>
      <c r="J46" s="127"/>
      <c r="K46" s="127"/>
    </row>
    <row r="47" spans="1:11">
      <c r="B47" s="127"/>
      <c r="C47" s="127"/>
      <c r="D47" s="127"/>
      <c r="E47" s="127"/>
      <c r="F47" s="127"/>
      <c r="G47" s="127"/>
      <c r="H47" s="127"/>
      <c r="I47" s="127"/>
      <c r="J47" s="127"/>
      <c r="K47" s="127"/>
    </row>
    <row r="48" spans="1:11"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2:11">
      <c r="B49" s="127"/>
      <c r="C49" s="127"/>
      <c r="D49" s="127"/>
      <c r="E49" s="127"/>
      <c r="F49" s="127"/>
      <c r="G49" s="127"/>
      <c r="H49" s="127"/>
      <c r="I49" s="127"/>
      <c r="J49" s="127"/>
      <c r="K49" s="127"/>
    </row>
    <row r="50" spans="2:11">
      <c r="B50" s="127"/>
      <c r="C50" s="127"/>
      <c r="D50" s="127"/>
      <c r="E50" s="127"/>
      <c r="F50" s="127"/>
      <c r="G50" s="127"/>
      <c r="H50" s="127"/>
      <c r="I50" s="127"/>
      <c r="J50" s="127"/>
      <c r="K50" s="127"/>
    </row>
    <row r="51" spans="2:11">
      <c r="B51" s="127"/>
      <c r="C51" s="127"/>
      <c r="D51" s="127"/>
      <c r="E51" s="127"/>
      <c r="F51" s="127"/>
      <c r="G51" s="127"/>
      <c r="H51" s="127"/>
      <c r="I51" s="127"/>
      <c r="J51" s="127"/>
      <c r="K51" s="127"/>
    </row>
    <row r="52" spans="2:11">
      <c r="B52" s="127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2:11">
      <c r="B53" s="127"/>
      <c r="C53" s="127"/>
      <c r="D53" s="127"/>
      <c r="E53" s="127"/>
      <c r="F53" s="127"/>
      <c r="G53" s="127"/>
      <c r="H53" s="127"/>
      <c r="I53" s="127"/>
      <c r="J53" s="127"/>
      <c r="K53" s="127"/>
    </row>
    <row r="54" spans="2:11">
      <c r="B54" s="127"/>
      <c r="C54" s="127"/>
      <c r="D54" s="127"/>
      <c r="E54" s="127"/>
      <c r="F54" s="127"/>
      <c r="G54" s="127"/>
      <c r="H54" s="127"/>
      <c r="I54" s="127"/>
      <c r="J54" s="127"/>
      <c r="K54" s="127"/>
    </row>
    <row r="55" spans="2:11">
      <c r="B55" s="127"/>
      <c r="C55" s="127"/>
      <c r="D55" s="127"/>
      <c r="E55" s="127"/>
      <c r="F55" s="127"/>
      <c r="G55" s="127"/>
      <c r="H55" s="127"/>
      <c r="I55" s="127"/>
      <c r="J55" s="127"/>
      <c r="K55" s="127"/>
    </row>
    <row r="56" spans="2:11"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2:11"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2:11"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2:11"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</sheetData>
  <mergeCells count="2">
    <mergeCell ref="B2:F2"/>
    <mergeCell ref="B3:E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workbookViewId="0">
      <selection activeCell="C2" sqref="C2:G2"/>
    </sheetView>
  </sheetViews>
  <sheetFormatPr defaultRowHeight="12.75"/>
  <cols>
    <col min="1" max="1" width="8.85546875" customWidth="1"/>
    <col min="2" max="2" width="9.140625" hidden="1" customWidth="1"/>
    <col min="3" max="3" width="30.140625" customWidth="1"/>
    <col min="7" max="7" width="9.5703125" bestFit="1" customWidth="1"/>
  </cols>
  <sheetData>
    <row r="1" spans="3:8">
      <c r="C1" s="177" t="s">
        <v>349</v>
      </c>
      <c r="D1" s="177"/>
      <c r="E1" s="177"/>
      <c r="F1" s="177"/>
      <c r="G1" s="177"/>
    </row>
    <row r="2" spans="3:8">
      <c r="C2" s="162" t="s">
        <v>333</v>
      </c>
      <c r="D2" s="169"/>
      <c r="E2" s="169"/>
      <c r="F2" s="169"/>
      <c r="G2" s="170"/>
    </row>
    <row r="3" spans="3:8" ht="1.5" customHeight="1"/>
    <row r="4" spans="3:8" ht="25.5">
      <c r="C4" s="146" t="s">
        <v>1</v>
      </c>
      <c r="D4" s="146" t="s">
        <v>264</v>
      </c>
      <c r="E4" s="146" t="s">
        <v>13</v>
      </c>
      <c r="F4" s="146" t="s">
        <v>202</v>
      </c>
      <c r="G4" s="146" t="s">
        <v>14</v>
      </c>
      <c r="H4" s="127"/>
    </row>
    <row r="5" spans="3:8" ht="25.5">
      <c r="C5" s="130" t="s">
        <v>210</v>
      </c>
      <c r="D5" s="130" t="s">
        <v>11</v>
      </c>
      <c r="E5" s="130">
        <v>3</v>
      </c>
      <c r="F5" s="130">
        <v>2250</v>
      </c>
      <c r="G5" s="130">
        <f t="shared" ref="G5:G32" si="0">E5*F5</f>
        <v>6750</v>
      </c>
      <c r="H5" s="127"/>
    </row>
    <row r="6" spans="3:8" ht="25.5">
      <c r="C6" s="130" t="s">
        <v>211</v>
      </c>
      <c r="D6" s="130" t="s">
        <v>11</v>
      </c>
      <c r="E6" s="130">
        <v>2</v>
      </c>
      <c r="F6" s="130">
        <v>1200</v>
      </c>
      <c r="G6" s="130">
        <f t="shared" si="0"/>
        <v>2400</v>
      </c>
      <c r="H6" s="127"/>
    </row>
    <row r="7" spans="3:8" ht="25.5">
      <c r="C7" s="130" t="s">
        <v>212</v>
      </c>
      <c r="D7" s="130" t="s">
        <v>11</v>
      </c>
      <c r="E7" s="130">
        <v>6</v>
      </c>
      <c r="F7" s="130">
        <v>1165</v>
      </c>
      <c r="G7" s="130">
        <f t="shared" si="0"/>
        <v>6990</v>
      </c>
      <c r="H7" s="127"/>
    </row>
    <row r="8" spans="3:8" ht="25.5">
      <c r="C8" s="130" t="s">
        <v>213</v>
      </c>
      <c r="D8" s="130" t="s">
        <v>11</v>
      </c>
      <c r="E8" s="130">
        <v>3</v>
      </c>
      <c r="F8" s="130">
        <v>2212</v>
      </c>
      <c r="G8" s="130">
        <f t="shared" si="0"/>
        <v>6636</v>
      </c>
      <c r="H8" s="127"/>
    </row>
    <row r="9" spans="3:8" ht="25.5">
      <c r="C9" s="130" t="s">
        <v>214</v>
      </c>
      <c r="D9" s="130" t="s">
        <v>11</v>
      </c>
      <c r="E9" s="130">
        <v>3</v>
      </c>
      <c r="F9" s="130">
        <v>1289</v>
      </c>
      <c r="G9" s="130">
        <f t="shared" si="0"/>
        <v>3867</v>
      </c>
      <c r="H9" s="127"/>
    </row>
    <row r="10" spans="3:8" ht="25.5">
      <c r="C10" s="130" t="s">
        <v>215</v>
      </c>
      <c r="D10" s="130" t="s">
        <v>11</v>
      </c>
      <c r="E10" s="130">
        <v>14</v>
      </c>
      <c r="F10" s="130">
        <v>650</v>
      </c>
      <c r="G10" s="130">
        <f t="shared" si="0"/>
        <v>9100</v>
      </c>
      <c r="H10" s="127"/>
    </row>
    <row r="11" spans="3:8" ht="25.5">
      <c r="C11" s="130" t="s">
        <v>216</v>
      </c>
      <c r="D11" s="130" t="s">
        <v>11</v>
      </c>
      <c r="E11" s="130">
        <v>1</v>
      </c>
      <c r="F11" s="130">
        <v>960</v>
      </c>
      <c r="G11" s="130">
        <f t="shared" si="0"/>
        <v>960</v>
      </c>
      <c r="H11" s="127"/>
    </row>
    <row r="12" spans="3:8" ht="25.5">
      <c r="C12" s="130" t="s">
        <v>217</v>
      </c>
      <c r="D12" s="130" t="s">
        <v>11</v>
      </c>
      <c r="E12" s="130">
        <v>31</v>
      </c>
      <c r="F12" s="130">
        <v>68</v>
      </c>
      <c r="G12" s="130">
        <f t="shared" si="0"/>
        <v>2108</v>
      </c>
      <c r="H12" s="127"/>
    </row>
    <row r="13" spans="3:8" ht="25.5">
      <c r="C13" s="130" t="s">
        <v>218</v>
      </c>
      <c r="D13" s="130" t="s">
        <v>11</v>
      </c>
      <c r="E13" s="130">
        <v>14</v>
      </c>
      <c r="F13" s="130">
        <v>68</v>
      </c>
      <c r="G13" s="130">
        <f t="shared" si="0"/>
        <v>952</v>
      </c>
      <c r="H13" s="127"/>
    </row>
    <row r="14" spans="3:8" ht="38.25">
      <c r="C14" s="130" t="s">
        <v>219</v>
      </c>
      <c r="D14" s="130" t="s">
        <v>11</v>
      </c>
      <c r="E14" s="130">
        <v>34</v>
      </c>
      <c r="F14" s="130">
        <v>872.6</v>
      </c>
      <c r="G14" s="130">
        <f t="shared" si="0"/>
        <v>29668.400000000001</v>
      </c>
      <c r="H14" s="127"/>
    </row>
    <row r="15" spans="3:8" ht="25.5">
      <c r="C15" s="130" t="s">
        <v>220</v>
      </c>
      <c r="D15" s="130" t="s">
        <v>11</v>
      </c>
      <c r="E15" s="130">
        <v>1</v>
      </c>
      <c r="F15" s="130">
        <v>26868</v>
      </c>
      <c r="G15" s="130">
        <f t="shared" si="0"/>
        <v>26868</v>
      </c>
      <c r="H15" s="127"/>
    </row>
    <row r="16" spans="3:8" ht="38.25">
      <c r="C16" s="130" t="s">
        <v>262</v>
      </c>
      <c r="D16" s="130" t="s">
        <v>11</v>
      </c>
      <c r="E16" s="130">
        <v>1</v>
      </c>
      <c r="F16" s="130">
        <v>3200</v>
      </c>
      <c r="G16" s="130">
        <f t="shared" si="0"/>
        <v>3200</v>
      </c>
      <c r="H16" s="127"/>
    </row>
    <row r="17" spans="3:8" ht="38.25">
      <c r="C17" s="130" t="s">
        <v>263</v>
      </c>
      <c r="D17" s="130" t="s">
        <v>11</v>
      </c>
      <c r="E17" s="130">
        <v>2</v>
      </c>
      <c r="F17" s="130">
        <v>5200</v>
      </c>
      <c r="G17" s="130">
        <f t="shared" si="0"/>
        <v>10400</v>
      </c>
      <c r="H17" s="127"/>
    </row>
    <row r="18" spans="3:8" ht="25.5">
      <c r="C18" s="130" t="s">
        <v>319</v>
      </c>
      <c r="D18" s="130" t="s">
        <v>11</v>
      </c>
      <c r="E18" s="130">
        <v>172</v>
      </c>
      <c r="F18" s="130">
        <v>4500</v>
      </c>
      <c r="G18" s="130">
        <f t="shared" si="0"/>
        <v>774000</v>
      </c>
      <c r="H18" s="127"/>
    </row>
    <row r="19" spans="3:8" ht="51">
      <c r="C19" s="130" t="s">
        <v>221</v>
      </c>
      <c r="D19" s="130" t="s">
        <v>11</v>
      </c>
      <c r="E19" s="130">
        <v>6</v>
      </c>
      <c r="F19" s="130">
        <v>1615</v>
      </c>
      <c r="G19" s="130">
        <f t="shared" si="0"/>
        <v>9690</v>
      </c>
      <c r="H19" s="127"/>
    </row>
    <row r="20" spans="3:8" ht="25.5">
      <c r="C20" s="130" t="s">
        <v>222</v>
      </c>
      <c r="D20" s="130" t="s">
        <v>11</v>
      </c>
      <c r="E20" s="130">
        <v>6</v>
      </c>
      <c r="F20" s="130">
        <v>1200</v>
      </c>
      <c r="G20" s="130">
        <f t="shared" si="0"/>
        <v>7200</v>
      </c>
      <c r="H20" s="127"/>
    </row>
    <row r="21" spans="3:8" ht="25.5">
      <c r="C21" s="130" t="s">
        <v>223</v>
      </c>
      <c r="D21" s="130" t="s">
        <v>11</v>
      </c>
      <c r="E21" s="130">
        <v>4</v>
      </c>
      <c r="F21" s="130">
        <v>2600</v>
      </c>
      <c r="G21" s="130">
        <f t="shared" si="0"/>
        <v>10400</v>
      </c>
      <c r="H21" s="127"/>
    </row>
    <row r="22" spans="3:8" ht="38.25">
      <c r="C22" s="130" t="s">
        <v>224</v>
      </c>
      <c r="D22" s="130" t="s">
        <v>11</v>
      </c>
      <c r="E22" s="130">
        <v>13</v>
      </c>
      <c r="F22" s="130">
        <v>2355</v>
      </c>
      <c r="G22" s="130">
        <f t="shared" si="0"/>
        <v>30615</v>
      </c>
      <c r="H22" s="127"/>
    </row>
    <row r="23" spans="3:8" ht="38.25">
      <c r="C23" s="130" t="s">
        <v>225</v>
      </c>
      <c r="D23" s="130" t="s">
        <v>11</v>
      </c>
      <c r="E23" s="130">
        <v>91</v>
      </c>
      <c r="F23" s="130">
        <v>50</v>
      </c>
      <c r="G23" s="130">
        <f t="shared" si="0"/>
        <v>4550</v>
      </c>
      <c r="H23" s="127"/>
    </row>
    <row r="24" spans="3:8" ht="38.25">
      <c r="C24" s="130" t="s">
        <v>226</v>
      </c>
      <c r="D24" s="130" t="s">
        <v>11</v>
      </c>
      <c r="E24" s="130">
        <v>2</v>
      </c>
      <c r="F24" s="130">
        <v>90</v>
      </c>
      <c r="G24" s="130">
        <f t="shared" si="0"/>
        <v>180</v>
      </c>
      <c r="H24" s="127"/>
    </row>
    <row r="25" spans="3:8" ht="51">
      <c r="C25" s="130" t="s">
        <v>227</v>
      </c>
      <c r="D25" s="130" t="s">
        <v>11</v>
      </c>
      <c r="E25" s="130">
        <v>1</v>
      </c>
      <c r="F25" s="130">
        <v>250</v>
      </c>
      <c r="G25" s="130">
        <f t="shared" si="0"/>
        <v>250</v>
      </c>
      <c r="H25" s="127"/>
    </row>
    <row r="26" spans="3:8" ht="38.25">
      <c r="C26" s="130" t="s">
        <v>228</v>
      </c>
      <c r="D26" s="130" t="s">
        <v>11</v>
      </c>
      <c r="E26" s="130">
        <v>50</v>
      </c>
      <c r="F26" s="130">
        <v>60</v>
      </c>
      <c r="G26" s="130">
        <f t="shared" si="0"/>
        <v>3000</v>
      </c>
      <c r="H26" s="127"/>
    </row>
    <row r="27" spans="3:8" ht="51">
      <c r="C27" s="130" t="s">
        <v>229</v>
      </c>
      <c r="D27" s="130" t="s">
        <v>11</v>
      </c>
      <c r="E27" s="130">
        <v>14</v>
      </c>
      <c r="F27" s="130">
        <v>80</v>
      </c>
      <c r="G27" s="130">
        <f t="shared" si="0"/>
        <v>1120</v>
      </c>
      <c r="H27" s="127"/>
    </row>
    <row r="28" spans="3:8" ht="25.5">
      <c r="C28" s="130" t="s">
        <v>230</v>
      </c>
      <c r="D28" s="130" t="s">
        <v>11</v>
      </c>
      <c r="E28" s="130">
        <v>158</v>
      </c>
      <c r="F28" s="130">
        <v>5</v>
      </c>
      <c r="G28" s="130">
        <f t="shared" si="0"/>
        <v>790</v>
      </c>
      <c r="H28" s="127"/>
    </row>
    <row r="29" spans="3:8" ht="25.5">
      <c r="C29" s="130" t="s">
        <v>231</v>
      </c>
      <c r="D29" s="130" t="s">
        <v>11</v>
      </c>
      <c r="E29" s="130">
        <v>100</v>
      </c>
      <c r="F29" s="130">
        <v>100</v>
      </c>
      <c r="G29" s="130">
        <f t="shared" si="0"/>
        <v>10000</v>
      </c>
      <c r="H29" s="127"/>
    </row>
    <row r="30" spans="3:8" ht="25.5">
      <c r="C30" s="130" t="s">
        <v>232</v>
      </c>
      <c r="D30" s="130" t="s">
        <v>11</v>
      </c>
      <c r="E30" s="130">
        <v>1</v>
      </c>
      <c r="F30" s="130">
        <v>1025</v>
      </c>
      <c r="G30" s="130">
        <f t="shared" si="0"/>
        <v>1025</v>
      </c>
      <c r="H30" s="127"/>
    </row>
    <row r="31" spans="3:8">
      <c r="C31" s="130" t="s">
        <v>233</v>
      </c>
      <c r="D31" s="130" t="s">
        <v>25</v>
      </c>
      <c r="E31" s="130">
        <v>10</v>
      </c>
      <c r="F31" s="130">
        <v>807</v>
      </c>
      <c r="G31" s="130">
        <f t="shared" si="0"/>
        <v>8070</v>
      </c>
      <c r="H31" s="127"/>
    </row>
    <row r="32" spans="3:8">
      <c r="C32" s="130" t="s">
        <v>234</v>
      </c>
      <c r="D32" s="130" t="s">
        <v>25</v>
      </c>
      <c r="E32" s="130">
        <v>10</v>
      </c>
      <c r="F32" s="130">
        <v>499</v>
      </c>
      <c r="G32" s="130">
        <f t="shared" si="0"/>
        <v>4990</v>
      </c>
      <c r="H32" s="127"/>
    </row>
    <row r="33" spans="3:8">
      <c r="C33" s="130" t="s">
        <v>235</v>
      </c>
      <c r="D33" s="130" t="s">
        <v>25</v>
      </c>
      <c r="E33" s="130">
        <v>30</v>
      </c>
      <c r="F33" s="130">
        <v>465</v>
      </c>
      <c r="G33" s="130">
        <f t="shared" ref="G33:G60" si="1">E33*F33</f>
        <v>13950</v>
      </c>
      <c r="H33" s="127"/>
    </row>
    <row r="34" spans="3:8">
      <c r="C34" s="130" t="s">
        <v>236</v>
      </c>
      <c r="D34" s="130" t="s">
        <v>25</v>
      </c>
      <c r="E34" s="130">
        <v>100</v>
      </c>
      <c r="F34" s="130">
        <v>95</v>
      </c>
      <c r="G34" s="130">
        <f t="shared" si="1"/>
        <v>9500</v>
      </c>
      <c r="H34" s="127"/>
    </row>
    <row r="35" spans="3:8">
      <c r="C35" s="130" t="s">
        <v>237</v>
      </c>
      <c r="D35" s="130" t="s">
        <v>25</v>
      </c>
      <c r="E35" s="130">
        <v>82</v>
      </c>
      <c r="F35" s="130">
        <v>80</v>
      </c>
      <c r="G35" s="130">
        <f t="shared" si="1"/>
        <v>6560</v>
      </c>
      <c r="H35" s="127"/>
    </row>
    <row r="36" spans="3:8">
      <c r="C36" s="130" t="s">
        <v>238</v>
      </c>
      <c r="D36" s="130" t="s">
        <v>25</v>
      </c>
      <c r="E36" s="130">
        <v>90</v>
      </c>
      <c r="F36" s="130">
        <v>150</v>
      </c>
      <c r="G36" s="130">
        <f t="shared" si="1"/>
        <v>13500</v>
      </c>
      <c r="H36" s="127"/>
    </row>
    <row r="37" spans="3:8">
      <c r="C37" s="130" t="s">
        <v>239</v>
      </c>
      <c r="D37" s="130" t="s">
        <v>25</v>
      </c>
      <c r="E37" s="130">
        <v>74</v>
      </c>
      <c r="F37" s="130">
        <v>235</v>
      </c>
      <c r="G37" s="130">
        <f t="shared" si="1"/>
        <v>17390</v>
      </c>
      <c r="H37" s="127"/>
    </row>
    <row r="38" spans="3:8">
      <c r="C38" s="130" t="s">
        <v>240</v>
      </c>
      <c r="D38" s="130" t="s">
        <v>25</v>
      </c>
      <c r="E38" s="130">
        <v>15</v>
      </c>
      <c r="F38" s="130">
        <v>150</v>
      </c>
      <c r="G38" s="130">
        <f t="shared" si="1"/>
        <v>2250</v>
      </c>
      <c r="H38" s="127"/>
    </row>
    <row r="39" spans="3:8">
      <c r="C39" s="130" t="s">
        <v>241</v>
      </c>
      <c r="D39" s="130" t="s">
        <v>25</v>
      </c>
      <c r="E39" s="130">
        <v>91</v>
      </c>
      <c r="F39" s="130">
        <v>55</v>
      </c>
      <c r="G39" s="130">
        <f t="shared" si="1"/>
        <v>5005</v>
      </c>
      <c r="H39" s="127"/>
    </row>
    <row r="40" spans="3:8">
      <c r="C40" s="130" t="s">
        <v>242</v>
      </c>
      <c r="D40" s="130" t="s">
        <v>25</v>
      </c>
      <c r="E40" s="130">
        <v>1020</v>
      </c>
      <c r="F40" s="130">
        <v>18</v>
      </c>
      <c r="G40" s="130">
        <f t="shared" si="1"/>
        <v>18360</v>
      </c>
      <c r="H40" s="127"/>
    </row>
    <row r="41" spans="3:8">
      <c r="C41" s="130" t="s">
        <v>243</v>
      </c>
      <c r="D41" s="130" t="s">
        <v>25</v>
      </c>
      <c r="E41" s="130">
        <v>100</v>
      </c>
      <c r="F41" s="130">
        <v>16</v>
      </c>
      <c r="G41" s="130">
        <f t="shared" si="1"/>
        <v>1600</v>
      </c>
      <c r="H41" s="127"/>
    </row>
    <row r="42" spans="3:8">
      <c r="C42" s="130" t="s">
        <v>244</v>
      </c>
      <c r="D42" s="130" t="s">
        <v>25</v>
      </c>
      <c r="E42" s="130">
        <v>420</v>
      </c>
      <c r="F42" s="130">
        <v>32</v>
      </c>
      <c r="G42" s="130">
        <f t="shared" si="1"/>
        <v>13440</v>
      </c>
      <c r="H42" s="127"/>
    </row>
    <row r="43" spans="3:8">
      <c r="C43" s="130" t="s">
        <v>245</v>
      </c>
      <c r="D43" s="130" t="s">
        <v>25</v>
      </c>
      <c r="E43" s="130">
        <v>130</v>
      </c>
      <c r="F43" s="130">
        <v>23</v>
      </c>
      <c r="G43" s="130">
        <f t="shared" si="1"/>
        <v>2990</v>
      </c>
      <c r="H43" s="127"/>
    </row>
    <row r="44" spans="3:8">
      <c r="C44" s="130" t="s">
        <v>246</v>
      </c>
      <c r="D44" s="130" t="s">
        <v>25</v>
      </c>
      <c r="E44" s="130">
        <v>680</v>
      </c>
      <c r="F44" s="130">
        <v>45</v>
      </c>
      <c r="G44" s="130">
        <f t="shared" si="1"/>
        <v>30600</v>
      </c>
      <c r="H44" s="127"/>
    </row>
    <row r="45" spans="3:8" ht="25.5">
      <c r="C45" s="130" t="s">
        <v>260</v>
      </c>
      <c r="D45" s="130" t="s">
        <v>25</v>
      </c>
      <c r="E45" s="130">
        <v>23</v>
      </c>
      <c r="F45" s="130">
        <v>66</v>
      </c>
      <c r="G45" s="130">
        <f t="shared" si="1"/>
        <v>1518</v>
      </c>
      <c r="H45" s="127"/>
    </row>
    <row r="46" spans="3:8">
      <c r="C46" s="130" t="s">
        <v>247</v>
      </c>
      <c r="D46" s="130" t="s">
        <v>25</v>
      </c>
      <c r="E46" s="130">
        <v>90</v>
      </c>
      <c r="F46" s="130">
        <v>80</v>
      </c>
      <c r="G46" s="130">
        <f t="shared" si="1"/>
        <v>7200</v>
      </c>
      <c r="H46" s="127"/>
    </row>
    <row r="47" spans="3:8">
      <c r="C47" s="130" t="s">
        <v>241</v>
      </c>
      <c r="D47" s="130" t="s">
        <v>25</v>
      </c>
      <c r="E47" s="130">
        <v>63</v>
      </c>
      <c r="F47" s="130">
        <v>54</v>
      </c>
      <c r="G47" s="130">
        <f t="shared" si="1"/>
        <v>3402</v>
      </c>
      <c r="H47" s="127"/>
    </row>
    <row r="48" spans="3:8" ht="25.5">
      <c r="C48" s="130" t="s">
        <v>265</v>
      </c>
      <c r="D48" s="130" t="s">
        <v>11</v>
      </c>
      <c r="E48" s="130">
        <v>1</v>
      </c>
      <c r="F48" s="130">
        <v>867</v>
      </c>
      <c r="G48" s="130">
        <f t="shared" si="1"/>
        <v>867</v>
      </c>
      <c r="H48" s="127"/>
    </row>
    <row r="49" spans="3:8" ht="25.5">
      <c r="C49" s="130" t="s">
        <v>248</v>
      </c>
      <c r="D49" s="130" t="s">
        <v>11</v>
      </c>
      <c r="E49" s="130">
        <v>20</v>
      </c>
      <c r="F49" s="130">
        <v>1560</v>
      </c>
      <c r="G49" s="130">
        <f t="shared" si="1"/>
        <v>31200</v>
      </c>
      <c r="H49" s="127"/>
    </row>
    <row r="50" spans="3:8">
      <c r="C50" s="130" t="s">
        <v>249</v>
      </c>
      <c r="D50" s="130" t="s">
        <v>11</v>
      </c>
      <c r="E50" s="130">
        <v>59</v>
      </c>
      <c r="F50" s="130">
        <v>156</v>
      </c>
      <c r="G50" s="130">
        <f t="shared" si="1"/>
        <v>9204</v>
      </c>
      <c r="H50" s="127"/>
    </row>
    <row r="51" spans="3:8" ht="25.5">
      <c r="C51" s="130" t="s">
        <v>250</v>
      </c>
      <c r="D51" s="130" t="s">
        <v>11</v>
      </c>
      <c r="E51" s="130">
        <v>269</v>
      </c>
      <c r="F51" s="130">
        <v>4</v>
      </c>
      <c r="G51" s="130">
        <f t="shared" si="1"/>
        <v>1076</v>
      </c>
      <c r="H51" s="127"/>
    </row>
    <row r="52" spans="3:8">
      <c r="C52" s="130" t="s">
        <v>251</v>
      </c>
      <c r="D52" s="130" t="s">
        <v>11</v>
      </c>
      <c r="E52" s="130">
        <v>38</v>
      </c>
      <c r="F52" s="130">
        <v>29</v>
      </c>
      <c r="G52" s="130">
        <f t="shared" si="1"/>
        <v>1102</v>
      </c>
      <c r="H52" s="127"/>
    </row>
    <row r="53" spans="3:8" ht="25.5">
      <c r="C53" s="130" t="s">
        <v>252</v>
      </c>
      <c r="D53" s="130" t="s">
        <v>11</v>
      </c>
      <c r="E53" s="130">
        <v>2</v>
      </c>
      <c r="F53" s="130">
        <v>650</v>
      </c>
      <c r="G53" s="130">
        <f t="shared" si="1"/>
        <v>1300</v>
      </c>
      <c r="H53" s="127"/>
    </row>
    <row r="54" spans="3:8">
      <c r="C54" s="130" t="s">
        <v>253</v>
      </c>
      <c r="D54" s="130" t="s">
        <v>261</v>
      </c>
      <c r="E54" s="130">
        <v>35</v>
      </c>
      <c r="F54" s="130">
        <v>54</v>
      </c>
      <c r="G54" s="130">
        <f t="shared" si="1"/>
        <v>1890</v>
      </c>
      <c r="H54" s="127"/>
    </row>
    <row r="55" spans="3:8">
      <c r="C55" s="130" t="s">
        <v>254</v>
      </c>
      <c r="D55" s="130" t="s">
        <v>11</v>
      </c>
      <c r="E55" s="130">
        <v>1</v>
      </c>
      <c r="F55" s="130">
        <v>2280</v>
      </c>
      <c r="G55" s="130">
        <f t="shared" si="1"/>
        <v>2280</v>
      </c>
      <c r="H55" s="127"/>
    </row>
    <row r="56" spans="3:8" ht="25.5">
      <c r="C56" s="130" t="s">
        <v>255</v>
      </c>
      <c r="D56" s="130" t="s">
        <v>11</v>
      </c>
      <c r="E56" s="130">
        <v>3</v>
      </c>
      <c r="F56" s="130">
        <v>150</v>
      </c>
      <c r="G56" s="130">
        <f t="shared" si="1"/>
        <v>450</v>
      </c>
      <c r="H56" s="127"/>
    </row>
    <row r="57" spans="3:8" ht="25.5">
      <c r="C57" s="130" t="s">
        <v>259</v>
      </c>
      <c r="D57" s="130" t="s">
        <v>261</v>
      </c>
      <c r="E57" s="130">
        <v>20</v>
      </c>
      <c r="F57" s="130">
        <v>82</v>
      </c>
      <c r="G57" s="130">
        <f t="shared" si="1"/>
        <v>1640</v>
      </c>
      <c r="H57" s="127"/>
    </row>
    <row r="58" spans="3:8">
      <c r="C58" s="130" t="s">
        <v>256</v>
      </c>
      <c r="D58" s="130" t="s">
        <v>261</v>
      </c>
      <c r="E58" s="130">
        <v>3</v>
      </c>
      <c r="F58" s="130">
        <v>13</v>
      </c>
      <c r="G58" s="130">
        <f t="shared" si="1"/>
        <v>39</v>
      </c>
      <c r="H58" s="127"/>
    </row>
    <row r="59" spans="3:8" ht="25.5">
      <c r="C59" s="130" t="s">
        <v>257</v>
      </c>
      <c r="D59" s="130" t="s">
        <v>25</v>
      </c>
      <c r="E59" s="130">
        <v>7</v>
      </c>
      <c r="F59" s="130">
        <v>23</v>
      </c>
      <c r="G59" s="130">
        <f t="shared" si="1"/>
        <v>161</v>
      </c>
      <c r="H59" s="127"/>
    </row>
    <row r="60" spans="3:8" ht="25.5">
      <c r="C60" s="130" t="s">
        <v>258</v>
      </c>
      <c r="D60" s="130" t="s">
        <v>25</v>
      </c>
      <c r="E60" s="130">
        <v>15</v>
      </c>
      <c r="F60" s="130">
        <v>425</v>
      </c>
      <c r="G60" s="130">
        <f t="shared" si="1"/>
        <v>6375</v>
      </c>
    </row>
    <row r="61" spans="3:8">
      <c r="C61" s="131"/>
      <c r="D61" s="131"/>
      <c r="E61" s="131"/>
      <c r="F61" s="131"/>
      <c r="G61" s="131">
        <f>SUM(G5:G60)</f>
        <v>1180628.3999999999</v>
      </c>
    </row>
  </sheetData>
  <mergeCells count="2">
    <mergeCell ref="C1:G1"/>
    <mergeCell ref="C2:G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10" sqref="D10"/>
    </sheetView>
  </sheetViews>
  <sheetFormatPr defaultRowHeight="12.75"/>
  <cols>
    <col min="1" max="1" width="5" customWidth="1"/>
    <col min="2" max="2" width="33.5703125" customWidth="1"/>
  </cols>
  <sheetData>
    <row r="1" spans="1:8" ht="12.75" customHeight="1">
      <c r="B1" s="177" t="s">
        <v>349</v>
      </c>
      <c r="C1" s="177"/>
      <c r="D1" s="177"/>
      <c r="E1" s="177"/>
      <c r="F1" s="177"/>
    </row>
    <row r="2" spans="1:8">
      <c r="B2" s="162" t="s">
        <v>334</v>
      </c>
      <c r="C2" s="163"/>
      <c r="D2" s="163"/>
      <c r="E2" s="163"/>
      <c r="F2" s="164"/>
    </row>
    <row r="3" spans="1:8" ht="27" customHeight="1">
      <c r="A3" s="146"/>
      <c r="B3" s="146"/>
      <c r="C3" s="146" t="s">
        <v>266</v>
      </c>
      <c r="D3" s="146" t="s">
        <v>3</v>
      </c>
      <c r="E3" s="146" t="s">
        <v>267</v>
      </c>
      <c r="F3" s="146" t="s">
        <v>330</v>
      </c>
    </row>
    <row r="4" spans="1:8">
      <c r="A4" s="132"/>
      <c r="B4" s="130" t="s">
        <v>296</v>
      </c>
      <c r="C4" s="130" t="s">
        <v>11</v>
      </c>
      <c r="D4" s="130">
        <v>1</v>
      </c>
      <c r="E4" s="130">
        <v>40000</v>
      </c>
      <c r="F4" s="130">
        <f t="shared" ref="F4:F14" si="0">D4*E4</f>
        <v>40000</v>
      </c>
      <c r="G4" s="144"/>
      <c r="H4" s="131"/>
    </row>
    <row r="5" spans="1:8">
      <c r="A5" s="132"/>
      <c r="B5" s="130" t="s">
        <v>297</v>
      </c>
      <c r="C5" s="130" t="s">
        <v>11</v>
      </c>
      <c r="D5" s="130">
        <v>1</v>
      </c>
      <c r="E5" s="130">
        <v>30000</v>
      </c>
      <c r="F5" s="130">
        <f t="shared" si="0"/>
        <v>30000</v>
      </c>
      <c r="G5" s="144"/>
      <c r="H5" s="131"/>
    </row>
    <row r="6" spans="1:8" ht="25.5">
      <c r="A6" s="132"/>
      <c r="B6" s="130" t="s">
        <v>298</v>
      </c>
      <c r="C6" s="130" t="s">
        <v>11</v>
      </c>
      <c r="D6" s="130">
        <v>6</v>
      </c>
      <c r="E6" s="130">
        <v>9000</v>
      </c>
      <c r="F6" s="130">
        <f t="shared" si="0"/>
        <v>54000</v>
      </c>
      <c r="G6" s="144"/>
      <c r="H6" s="131"/>
    </row>
    <row r="7" spans="1:8" ht="25.5">
      <c r="A7" s="132"/>
      <c r="B7" s="130" t="s">
        <v>299</v>
      </c>
      <c r="C7" s="130" t="s">
        <v>11</v>
      </c>
      <c r="D7" s="130">
        <v>3</v>
      </c>
      <c r="E7" s="130">
        <v>5500</v>
      </c>
      <c r="F7" s="130">
        <f t="shared" si="0"/>
        <v>16500</v>
      </c>
      <c r="G7" s="144"/>
      <c r="H7" s="131"/>
    </row>
    <row r="8" spans="1:8" ht="25.5">
      <c r="A8" s="132"/>
      <c r="B8" s="130" t="s">
        <v>300</v>
      </c>
      <c r="C8" s="130" t="s">
        <v>11</v>
      </c>
      <c r="D8" s="130">
        <v>1</v>
      </c>
      <c r="E8" s="130">
        <v>32000</v>
      </c>
      <c r="F8" s="130">
        <f t="shared" si="0"/>
        <v>32000</v>
      </c>
      <c r="G8" s="144"/>
      <c r="H8" s="131"/>
    </row>
    <row r="9" spans="1:8" ht="25.5">
      <c r="A9" s="132"/>
      <c r="B9" s="130" t="s">
        <v>301</v>
      </c>
      <c r="C9" s="130" t="s">
        <v>11</v>
      </c>
      <c r="D9" s="130">
        <v>1</v>
      </c>
      <c r="E9" s="130">
        <v>3000</v>
      </c>
      <c r="F9" s="130">
        <f t="shared" si="0"/>
        <v>3000</v>
      </c>
      <c r="G9" s="144"/>
      <c r="H9" s="131"/>
    </row>
    <row r="10" spans="1:8" ht="38.25">
      <c r="A10" s="132"/>
      <c r="B10" s="130" t="s">
        <v>302</v>
      </c>
      <c r="C10" s="130" t="s">
        <v>11</v>
      </c>
      <c r="D10" s="130">
        <v>3</v>
      </c>
      <c r="E10" s="130">
        <v>1500</v>
      </c>
      <c r="F10" s="130">
        <f t="shared" si="0"/>
        <v>4500</v>
      </c>
      <c r="G10" s="144"/>
      <c r="H10" s="131"/>
    </row>
    <row r="11" spans="1:8" ht="25.5">
      <c r="A11" s="132"/>
      <c r="B11" s="130" t="s">
        <v>303</v>
      </c>
      <c r="C11" s="130" t="s">
        <v>25</v>
      </c>
      <c r="D11" s="130">
        <v>2700</v>
      </c>
      <c r="E11" s="130">
        <v>20</v>
      </c>
      <c r="F11" s="130">
        <f t="shared" si="0"/>
        <v>54000</v>
      </c>
      <c r="G11" s="144"/>
      <c r="H11" s="131"/>
    </row>
    <row r="12" spans="1:8" ht="25.5">
      <c r="A12" s="132"/>
      <c r="B12" s="130" t="s">
        <v>304</v>
      </c>
      <c r="C12" s="130" t="s">
        <v>11</v>
      </c>
      <c r="D12" s="130">
        <v>35</v>
      </c>
      <c r="E12" s="130">
        <v>150</v>
      </c>
      <c r="F12" s="130">
        <f t="shared" si="0"/>
        <v>5250</v>
      </c>
      <c r="G12" s="144"/>
      <c r="H12" s="131"/>
    </row>
    <row r="13" spans="1:8" ht="25.5">
      <c r="A13" s="132"/>
      <c r="B13" s="130" t="s">
        <v>307</v>
      </c>
      <c r="C13" s="130" t="s">
        <v>11</v>
      </c>
      <c r="D13" s="130">
        <v>35</v>
      </c>
      <c r="E13" s="130">
        <v>100</v>
      </c>
      <c r="F13" s="130">
        <f t="shared" si="0"/>
        <v>3500</v>
      </c>
      <c r="G13" s="144"/>
      <c r="H13" s="131"/>
    </row>
    <row r="14" spans="1:8">
      <c r="A14" s="132"/>
      <c r="B14" s="130" t="s">
        <v>308</v>
      </c>
      <c r="C14" s="130" t="s">
        <v>11</v>
      </c>
      <c r="D14" s="130">
        <v>35</v>
      </c>
      <c r="E14" s="130">
        <v>10</v>
      </c>
      <c r="F14" s="130">
        <f t="shared" si="0"/>
        <v>350</v>
      </c>
      <c r="G14" s="131"/>
      <c r="H14" s="131"/>
    </row>
    <row r="15" spans="1:8">
      <c r="A15" s="155"/>
      <c r="B15" s="156"/>
      <c r="C15" s="156"/>
      <c r="D15" s="156"/>
      <c r="E15" s="156"/>
      <c r="F15" s="156">
        <f>SUM(F4:F14)</f>
        <v>243100</v>
      </c>
      <c r="G15" s="131"/>
      <c r="H15" s="131"/>
    </row>
    <row r="16" spans="1:8">
      <c r="B16" s="131"/>
      <c r="C16" s="131"/>
      <c r="D16" s="131"/>
      <c r="E16" s="131"/>
      <c r="F16" s="131"/>
      <c r="G16" s="131"/>
      <c r="H16" s="131"/>
    </row>
    <row r="17" spans="2:8">
      <c r="B17" s="131"/>
      <c r="C17" s="131"/>
      <c r="D17" s="131"/>
      <c r="E17" s="131"/>
      <c r="F17" s="131"/>
      <c r="G17" s="131"/>
      <c r="H17" s="131"/>
    </row>
    <row r="18" spans="2:8">
      <c r="B18" s="131"/>
      <c r="C18" s="131"/>
      <c r="D18" s="131"/>
      <c r="E18" s="131"/>
      <c r="F18" s="131"/>
      <c r="G18" s="131"/>
      <c r="H18" s="131"/>
    </row>
    <row r="19" spans="2:8">
      <c r="B19" s="131"/>
      <c r="C19" s="131"/>
      <c r="D19" s="131"/>
      <c r="E19" s="131"/>
      <c r="F19" s="131"/>
      <c r="G19" s="131"/>
      <c r="H19" s="131"/>
    </row>
    <row r="20" spans="2:8">
      <c r="B20" s="131"/>
      <c r="C20" s="131"/>
      <c r="D20" s="131"/>
      <c r="E20" s="131"/>
      <c r="F20" s="131"/>
      <c r="G20" s="131"/>
      <c r="H20" s="131"/>
    </row>
    <row r="21" spans="2:8">
      <c r="B21" s="131"/>
      <c r="C21" s="131"/>
      <c r="D21" s="131"/>
      <c r="E21" s="131"/>
      <c r="F21" s="131"/>
      <c r="G21" s="131"/>
      <c r="H21" s="131"/>
    </row>
    <row r="22" spans="2:8">
      <c r="B22" s="131"/>
      <c r="C22" s="131"/>
      <c r="D22" s="131"/>
      <c r="E22" s="131"/>
      <c r="F22" s="131"/>
      <c r="G22" s="131"/>
      <c r="H22" s="131"/>
    </row>
    <row r="23" spans="2:8">
      <c r="B23" s="131"/>
      <c r="C23" s="131"/>
      <c r="D23" s="131"/>
      <c r="E23" s="131"/>
      <c r="F23" s="131"/>
      <c r="G23" s="131"/>
      <c r="H23" s="131"/>
    </row>
    <row r="24" spans="2:8">
      <c r="B24" s="131"/>
      <c r="C24" s="131"/>
      <c r="D24" s="131"/>
      <c r="E24" s="131"/>
      <c r="F24" s="131"/>
      <c r="G24" s="131"/>
      <c r="H24" s="131"/>
    </row>
    <row r="25" spans="2:8">
      <c r="B25" s="131"/>
      <c r="C25" s="131"/>
      <c r="D25" s="131"/>
      <c r="E25" s="131"/>
      <c r="F25" s="131"/>
      <c r="G25" s="131"/>
      <c r="H25" s="131"/>
    </row>
    <row r="26" spans="2:8">
      <c r="B26" s="131"/>
      <c r="C26" s="131"/>
      <c r="D26" s="131"/>
      <c r="E26" s="131"/>
      <c r="F26" s="131"/>
      <c r="G26" s="131"/>
      <c r="H26" s="131"/>
    </row>
    <row r="27" spans="2:8">
      <c r="B27" s="131"/>
      <c r="C27" s="131"/>
      <c r="D27" s="131"/>
      <c r="E27" s="131"/>
      <c r="F27" s="131"/>
      <c r="G27" s="131"/>
      <c r="H27" s="131"/>
    </row>
    <row r="28" spans="2:8">
      <c r="B28" s="131"/>
      <c r="C28" s="131"/>
      <c r="D28" s="131"/>
      <c r="E28" s="131"/>
      <c r="F28" s="131"/>
      <c r="G28" s="131"/>
      <c r="H28" s="131"/>
    </row>
    <row r="29" spans="2:8">
      <c r="B29" s="131"/>
      <c r="C29" s="131"/>
      <c r="D29" s="131"/>
      <c r="E29" s="131"/>
      <c r="F29" s="131"/>
      <c r="G29" s="131"/>
      <c r="H29" s="131"/>
    </row>
    <row r="30" spans="2:8">
      <c r="B30" s="131"/>
      <c r="C30" s="131"/>
      <c r="D30" s="131"/>
      <c r="E30" s="131"/>
      <c r="F30" s="131"/>
      <c r="G30" s="131"/>
      <c r="H30" s="131"/>
    </row>
    <row r="31" spans="2:8">
      <c r="B31" s="131"/>
      <c r="C31" s="131"/>
      <c r="D31" s="131"/>
      <c r="E31" s="131"/>
      <c r="F31" s="131"/>
      <c r="G31" s="131"/>
      <c r="H31" s="131"/>
    </row>
    <row r="32" spans="2:8">
      <c r="B32" s="131"/>
      <c r="C32" s="131"/>
      <c r="D32" s="131"/>
      <c r="E32" s="131"/>
      <c r="F32" s="131"/>
      <c r="G32" s="131"/>
      <c r="H32" s="131"/>
    </row>
    <row r="33" spans="2:8">
      <c r="B33" s="131"/>
      <c r="C33" s="131"/>
      <c r="D33" s="131"/>
      <c r="E33" s="131"/>
      <c r="F33" s="131"/>
      <c r="G33" s="131"/>
      <c r="H33" s="131"/>
    </row>
    <row r="34" spans="2:8">
      <c r="B34" s="131"/>
      <c r="C34" s="131"/>
      <c r="D34" s="131"/>
      <c r="E34" s="131"/>
      <c r="F34" s="131"/>
      <c r="G34" s="131"/>
      <c r="H34" s="131"/>
    </row>
    <row r="35" spans="2:8">
      <c r="B35" s="131"/>
      <c r="C35" s="131"/>
      <c r="D35" s="131"/>
      <c r="E35" s="131"/>
      <c r="F35" s="131"/>
      <c r="G35" s="131"/>
      <c r="H35" s="131"/>
    </row>
    <row r="36" spans="2:8">
      <c r="B36" s="131"/>
      <c r="C36" s="131"/>
      <c r="D36" s="131"/>
      <c r="E36" s="131"/>
      <c r="F36" s="131"/>
      <c r="G36" s="131"/>
      <c r="H36" s="131"/>
    </row>
    <row r="37" spans="2:8">
      <c r="B37" s="131"/>
      <c r="C37" s="131"/>
      <c r="D37" s="131"/>
      <c r="E37" s="131"/>
      <c r="F37" s="131"/>
      <c r="G37" s="131"/>
      <c r="H37" s="131"/>
    </row>
    <row r="38" spans="2:8">
      <c r="B38" s="131"/>
      <c r="C38" s="131"/>
      <c r="D38" s="131"/>
      <c r="E38" s="131"/>
      <c r="F38" s="131"/>
      <c r="G38" s="131"/>
      <c r="H38" s="131"/>
    </row>
    <row r="39" spans="2:8">
      <c r="B39" s="131"/>
      <c r="C39" s="131"/>
      <c r="D39" s="131"/>
      <c r="E39" s="131"/>
      <c r="F39" s="131"/>
      <c r="G39" s="131"/>
      <c r="H39" s="131"/>
    </row>
  </sheetData>
  <mergeCells count="2">
    <mergeCell ref="B1:F1"/>
    <mergeCell ref="B2:F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смета </vt:lpstr>
      <vt:lpstr>матер </vt:lpstr>
      <vt:lpstr>вентиляция </vt:lpstr>
      <vt:lpstr>сантехника</vt:lpstr>
      <vt:lpstr>электромонтажные</vt:lpstr>
      <vt:lpstr>скс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Прокофьев Руслан Закирьянович</cp:lastModifiedBy>
  <cp:lastPrinted>2015-08-03T08:35:36Z</cp:lastPrinted>
  <dcterms:created xsi:type="dcterms:W3CDTF">1997-12-17T07:24:10Z</dcterms:created>
  <dcterms:modified xsi:type="dcterms:W3CDTF">2015-08-03T13:53:36Z</dcterms:modified>
</cp:coreProperties>
</file>